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35建設部\35160上下水道課共有\05調査・回答\0500調査・回答\0500301経営比較分析表\02_回答\水道分\"/>
    </mc:Choice>
  </mc:AlternateContent>
  <workbookProtection workbookAlgorithmName="SHA-512" workbookHashValue="zEeX7tRbnzFcjIvCoXXf21F/T8sTjdRfIV7S0FDkLvhwAgWIOAd7i8Lypv/1+TuhCV31FYeSjbuAdoGkP9IxgA==" workbookSaltValue="KQhNqCtUDsXAG9ZLgFHj3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<sst xmlns="http://schemas.openxmlformats.org/spreadsheetml/2006/main" count="228" uniqueCount="113">
  <si>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</si>
  <si>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</si>
  <si>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</si>
  <si>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</si>
  <si>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</si>
  <si>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</si>
  <si>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</si>
  <si>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</si>
  <si>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</si>
  <si>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</si>
  <si>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</si>
  <si>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</si>
  <si>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</si>
  <si>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</si>
  <si>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</si>
  <si>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</si>
  <si>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</si>
  <si>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</si>
  <si>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</si>
  <si>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</si>
  <si>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</si>
  <si>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</si>
  <si>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</si>
  <si>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</si>
  <si>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</si>
  <si>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</si>
  <si>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</si>
  <si>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</si>
  <si>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</si>
  <si>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</si>
  <si>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</si>
  <si>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</si>
  <si>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</si>
  <si>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</si>
  <si>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</si>
  <si>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</si>
  <si>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</si>
  <si>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</si>
  <si>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</si>
  <si>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</si>
  <si>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</si>
  <si>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</si>
  <si>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</si>
  <si>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</si>
  <si>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</si>
  <si>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</si>
  <si>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</si>
  <si>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</si>
  <si>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</si>
  <si>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</si>
  <si>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</si>
  <si>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</si>
  <si>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</si>
  <si>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</si>
  <si>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</si>
  <si>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</si>
  <si>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</si>
  <si>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</si>
  <si>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</si>
  <si>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</si>
  <si>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</si>
  <si>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</si>
  <si>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</si>
  <si>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</si>
  <si>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</si>
  <si>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</si>
  <si>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</si>
  <si>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</si>
  <si>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</si>
  <si>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</si>
  <si>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</si>
  <si>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</si>
  <si>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</si>
  <si>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</si>
  <si>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</si>
  <si>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</si>
  <si>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</si>
  <si>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</si>
  <si>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</si>
  <si>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</si>
  <si>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</si>
  <si>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</si>
  <si>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</si>
  <si>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</si>
  <si>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</si>
  <si>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</si>
  <si>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</si>
  <si>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</si>
  <si>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</si>
  <si>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</si>
  <si>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</si>
  <si>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</si>
  <si>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</si>
  <si>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湯沢市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</si>
  <si>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</si>
  <si>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</si>
  <si>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</si>
  <si>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</si>
  <si>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</si>
  <si>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</si>
  <si>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</si>
  <si>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</si>
  <si>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</si>
  <si>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</si>
  <si>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</si>
  <si>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</si>
  <si>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</si>
  <si>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</si>
  <si>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</si>
  <si>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</si>
  <si>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前年度よりゆるやかに回復している数値も多いが、令和2年度より簡易水道事業を組み込んだ影響で経営状態は引き続き苦しくなっている。
　また、人口減少により水需要は低下しているものの、適正な施設規模となっておらず、料金回収率や施設利用率は類似団体平均値より低い状態が続いている。
　今後の傾向としては、さらに給水収益減少が見込まれ、一方で管路や施設の更新が控えているため費用は増大する。
　厳しい状況の中で安定した経営を行うため、令和5年3月に策定した新たな水道ビジョンにおいては、将来にわたり市民に安心安全な水道水を安定的に供給し続けられるように水道事業の将来像を設定し、その実現に向けた方策等を実行することしている。</t>
    <rPh sb="213" eb="215">
      <t>レイワ</t>
    </rPh>
    <rPh sb="216" eb="217">
      <t>ネン</t>
    </rPh>
    <rPh sb="218" eb="219">
      <t>ガツ</t>
    </rPh>
    <rPh sb="220" eb="222">
      <t>サクテイ</t>
    </rPh>
    <rPh sb="297" eb="299">
      <t>ジッコウ</t>
    </rPh>
    <phoneticPr fontId="4"/>
  </si>
  <si>
    <t>①経常収支比率については、類似団体平均値を若干上回っているものの、人口減少に伴い今後も給水収益の増加は見込めないことから、引き続き経営最適化を図らなければならない。
③流動比率は、繰入金等により100％を超えており、短期的な支払能力については問題ない。
④企業債残高対給水収益比率は、前年度より低下しているものの、引き続き類似団体平均値を上回っている。今後も施設更新等が控えているため、適正規模の更新と投資を行う必要がある。
⑤料金回収率は、前年度より低下し、引き続き類似団体平均値を下回っている。人口減少に伴い今後さらに有収水量が減少し給水収益の増も見込めないことから、経営の改善を図らなければならない。
⑥給水原価については類似団体平均値と比較すると恒常的に高く推移している。更なる有収水量の確保は難しいことから、費用の削減はもとより適正規模の更新など投資の効率化を検討する。
⑦施設利用率は、類似団体平均値より低く推移しており、今後は施設の統廃合やダウンサイジング等の検討を行っていく必要がある。
⑧有収率については、配水管等の漏水により前年度より低下している。今後も漏水調査や迅速な漏水修繕を行い、数値の改善に努めていく。</t>
    <rPh sb="226" eb="228">
      <t>テイカ</t>
    </rPh>
    <phoneticPr fontId="4"/>
  </si>
  <si>
    <t xml:space="preserve">①有形固定資産減価償却率は、前年度より上昇しているが、類似団体平均値を下回っている。
②管路経年化率はゆるやかに上昇する傾向にある。
③管路更新率については、前年度より低下しているが、これは、主に道路改良工事に併せた老朽管更新を実施したためである。今後更新時期を迎える管路がさらに増えることから、事業費の平準化を図り、計画的かつ効率的な更新に努める。
</t>
    <rPh sb="84" eb="86">
      <t>テイカ</t>
    </rPh>
    <rPh sb="96" eb="97">
      <t>オモ</t>
    </rPh>
    <rPh sb="98" eb="100">
      <t>ドウロ</t>
    </rPh>
    <rPh sb="100" eb="104">
      <t>カイリョウコウジ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</si>
</sst>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0.48</c:v>
                </c:pt>
                <c:pt idx="1">
                  <c:v>0.41</c:v>
                </c:pt>
                <c:pt idx="2">
                  <c:v>0.4</c:v>
                </c:pt>
                <c:pt idx="3">
                  <c:v>0.53</c:v>
                </c:pt>
                <c:pt idx="4">
                  <c:v>0.19</c:v>
                </c:pt>
              </c:numCache>
            </c:numRef>
          </c:val>
          <c:extLst>
            <c:ext xmlns:c16="http://schemas.microsoft.com/office/drawing/2014/chart" uri="{C3380CC4-5D6E-409C-BE32-E72D297353CC}">
              <c16:uniqueId val="{00000000-E529-4850-BEF5-001B4A4914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529-4850-BEF5-001B4A4914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46.9</c:v>
                </c:pt>
                <c:pt idx="1">
                  <c:v>45.46</c:v>
                </c:pt>
                <c:pt idx="2">
                  <c:v>47.8</c:v>
                </c:pt>
                <c:pt idx="3">
                  <c:v>48.33</c:v>
                </c:pt>
                <c:pt idx="4">
                  <c:v>46.95</c:v>
                </c:pt>
              </c:numCache>
            </c:numRef>
          </c:val>
          <c:extLst>
            <c:ext xmlns:c16="http://schemas.microsoft.com/office/drawing/2014/chart" uri="{C3380CC4-5D6E-409C-BE32-E72D297353CC}">
              <c16:uniqueId val="{00000000-E7E7-4D80-9857-7195182631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7E7-4D80-9857-7195182631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81.599999999999994</c:v>
                </c:pt>
                <c:pt idx="1">
                  <c:v>82.21</c:v>
                </c:pt>
                <c:pt idx="2">
                  <c:v>86.2</c:v>
                </c:pt>
                <c:pt idx="3">
                  <c:v>83.86</c:v>
                </c:pt>
                <c:pt idx="4">
                  <c:v>83.66</c:v>
                </c:pt>
              </c:numCache>
            </c:numRef>
          </c:val>
          <c:extLst>
            <c:ext xmlns:c16="http://schemas.microsoft.com/office/drawing/2014/chart" uri="{C3380CC4-5D6E-409C-BE32-E72D297353CC}">
              <c16:uniqueId val="{00000000-0210-4A3F-9758-232D1A3FC2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0210-4A3F-9758-232D1A3FC2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116.66</c:v>
                </c:pt>
                <c:pt idx="1">
                  <c:v>117.33</c:v>
                </c:pt>
                <c:pt idx="2">
                  <c:v>109.95</c:v>
                </c:pt>
                <c:pt idx="3">
                  <c:v>111.66</c:v>
                </c:pt>
                <c:pt idx="4">
                  <c:v>113.28</c:v>
                </c:pt>
              </c:numCache>
            </c:numRef>
          </c:val>
          <c:extLst>
            <c:ext xmlns:c16="http://schemas.microsoft.com/office/drawing/2014/chart" uri="{C3380CC4-5D6E-409C-BE32-E72D297353CC}">
              <c16:uniqueId val="{00000000-448F-4BCC-9565-D221F3A895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448F-4BCC-9565-D221F3A895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44.32</c:v>
                </c:pt>
                <c:pt idx="1">
                  <c:v>46.11</c:v>
                </c:pt>
                <c:pt idx="2">
                  <c:v>35.79</c:v>
                </c:pt>
                <c:pt idx="3">
                  <c:v>38.24</c:v>
                </c:pt>
                <c:pt idx="4">
                  <c:v>40.74</c:v>
                </c:pt>
              </c:numCache>
            </c:numRef>
          </c:val>
          <c:extLst>
            <c:ext xmlns:c16="http://schemas.microsoft.com/office/drawing/2014/chart" uri="{C3380CC4-5D6E-409C-BE32-E72D297353CC}">
              <c16:uniqueId val="{00000000-2FE2-4B6D-B938-AFDDCD39F1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2FE2-4B6D-B938-AFDDCD39F1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4.0599999999999996</c:v>
                </c:pt>
                <c:pt idx="1">
                  <c:v>5.8</c:v>
                </c:pt>
                <c:pt idx="2">
                  <c:v>5.62</c:v>
                </c:pt>
                <c:pt idx="3">
                  <c:v>6.32</c:v>
                </c:pt>
                <c:pt idx="4">
                  <c:v>7.62</c:v>
                </c:pt>
              </c:numCache>
            </c:numRef>
          </c:val>
          <c:extLst>
            <c:ext xmlns:c16="http://schemas.microsoft.com/office/drawing/2014/chart" uri="{C3380CC4-5D6E-409C-BE32-E72D297353CC}">
              <c16:uniqueId val="{00000000-41A0-4B5B-9392-A66FE393D7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41A0-4B5B-9392-A66FE393D7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A2-4915-9037-8B479C3510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EEA2-4915-9037-8B479C3510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245.83</c:v>
                </c:pt>
                <c:pt idx="1">
                  <c:v>265.58999999999997</c:v>
                </c:pt>
                <c:pt idx="2">
                  <c:v>177.3</c:v>
                </c:pt>
                <c:pt idx="3">
                  <c:v>190.8</c:v>
                </c:pt>
                <c:pt idx="4">
                  <c:v>227.87</c:v>
                </c:pt>
              </c:numCache>
            </c:numRef>
          </c:val>
          <c:extLst>
            <c:ext xmlns:c16="http://schemas.microsoft.com/office/drawing/2014/chart" uri="{C3380CC4-5D6E-409C-BE32-E72D297353CC}">
              <c16:uniqueId val="{00000000-AA4E-4E50-B1CD-131478562F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AA4E-4E50-B1CD-131478562F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520.29999999999995</c:v>
                </c:pt>
                <c:pt idx="1">
                  <c:v>487.85</c:v>
                </c:pt>
                <c:pt idx="2">
                  <c:v>713.26</c:v>
                </c:pt>
                <c:pt idx="3">
                  <c:v>660.54</c:v>
                </c:pt>
                <c:pt idx="4">
                  <c:v>615.03</c:v>
                </c:pt>
              </c:numCache>
            </c:numRef>
          </c:val>
          <c:extLst>
            <c:ext xmlns:c16="http://schemas.microsoft.com/office/drawing/2014/chart" uri="{C3380CC4-5D6E-409C-BE32-E72D297353CC}">
              <c16:uniqueId val="{00000000-D497-4EDB-ADAF-8C251B40B8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497-4EDB-ADAF-8C251B40B8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98.45</c:v>
                </c:pt>
                <c:pt idx="1">
                  <c:v>98.2</c:v>
                </c:pt>
                <c:pt idx="2">
                  <c:v>87.81</c:v>
                </c:pt>
                <c:pt idx="3">
                  <c:v>89.49</c:v>
                </c:pt>
                <c:pt idx="4">
                  <c:v>86.92</c:v>
                </c:pt>
              </c:numCache>
            </c:numRef>
          </c:val>
          <c:extLst>
            <c:ext xmlns:c16="http://schemas.microsoft.com/office/drawing/2014/chart" uri="{C3380CC4-5D6E-409C-BE32-E72D297353CC}">
              <c16:uniqueId val="{00000000-E4DE-4B48-B3FF-7188742E7E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E4DE-4B48-B3FF-7188742E7E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221.61</c:v>
                </c:pt>
                <c:pt idx="1">
                  <c:v>221.3</c:v>
                </c:pt>
                <c:pt idx="2">
                  <c:v>245.87</c:v>
                </c:pt>
                <c:pt idx="3">
                  <c:v>242.19</c:v>
                </c:pt>
                <c:pt idx="4">
                  <c:v>250.48</c:v>
                </c:pt>
              </c:numCache>
            </c:numRef>
          </c:val>
          <c:extLst>
            <c:ext xmlns:c16="http://schemas.microsoft.com/office/drawing/2014/chart" uri="{C3380CC4-5D6E-409C-BE32-E72D297353CC}">
              <c16:uniqueId val="{00000000-5E74-496A-AA38-8CC2BD8A75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E74-496A-AA38-8CC2BD8A75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秋田県　湯沢市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41479</v>
      </c>
      <c r="AM8" s="66"/>
      <c r="AN8" s="66"/>
      <c r="AO8" s="66"/>
      <c r="AP8" s="66"/>
      <c r="AQ8" s="66"/>
      <c r="AR8" s="66"/>
      <c r="AS8" s="66"/>
      <c r="AT8" s="37">
        <f>データ!$S$6</f>
        <v>790.91</v>
      </c>
      <c r="AU8" s="38"/>
      <c r="AV8" s="38"/>
      <c r="AW8" s="38"/>
      <c r="AX8" s="38"/>
      <c r="AY8" s="38"/>
      <c r="AZ8" s="38"/>
      <c r="BA8" s="38"/>
      <c r="BB8" s="55">
        <f>データ!$T$6</f>
        <v>52.44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67.14</v>
      </c>
      <c r="J10" s="38"/>
      <c r="K10" s="38"/>
      <c r="L10" s="38"/>
      <c r="M10" s="38"/>
      <c r="N10" s="38"/>
      <c r="O10" s="65"/>
      <c r="P10" s="55">
        <f>データ!$P$6</f>
        <v>86.71</v>
      </c>
      <c r="Q10" s="55"/>
      <c r="R10" s="55"/>
      <c r="S10" s="55"/>
      <c r="T10" s="55"/>
      <c r="U10" s="55"/>
      <c r="V10" s="55"/>
      <c r="W10" s="66">
        <f>データ!$Q$6</f>
        <v>4363</v>
      </c>
      <c r="X10" s="66"/>
      <c r="Y10" s="66"/>
      <c r="Z10" s="66"/>
      <c r="AA10" s="66"/>
      <c r="AB10" s="66"/>
      <c r="AC10" s="66"/>
      <c r="AD10" s="2"/>
      <c r="AE10" s="2"/>
      <c r="AF10" s="2"/>
      <c r="AG10" s="2"/>
      <c r="AH10" s="2"/>
      <c r="AI10" s="2"/>
      <c r="AJ10" s="2"/>
      <c r="AK10" s="2"/>
      <c r="AL10" s="66">
        <f>データ!$U$6</f>
        <v>35664</v>
      </c>
      <c r="AM10" s="66"/>
      <c r="AN10" s="66"/>
      <c r="AO10" s="66"/>
      <c r="AP10" s="66"/>
      <c r="AQ10" s="66"/>
      <c r="AR10" s="66"/>
      <c r="AS10" s="66"/>
      <c r="AT10" s="37">
        <f>データ!$V$6</f>
        <v>121.73</v>
      </c>
      <c r="AU10" s="38"/>
      <c r="AV10" s="38"/>
      <c r="AW10" s="38"/>
      <c r="AX10" s="38"/>
      <c r="AY10" s="38"/>
      <c r="AZ10" s="38"/>
      <c r="BA10" s="38"/>
      <c r="BB10" s="55">
        <f>データ!$W$6</f>
        <v>292.98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ooSSYcK2W67GrtZglfcjLyFEgD//RAFlp3FMqeZ/Zw1gU9IIMqgbsRvWGXpJ9pW+if0e7Oke+dkDgZQjg+47Q==" saltValue="XFqJ/EJHhqcgrqJ+a6E9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52078</v>
      </c>
      <c r="D6" s="20">
        <f t="shared" si="3"/>
        <v>46</v>
      </c>
      <c r="E6" s="20">
        <f t="shared" si="3"/>
        <v>1</v>
      </c>
      <c r="F6" s="20">
        <f t="shared" si="3"/>
        <v>0</v>
      </c>
      <c r="G6" s="20">
        <f t="shared" si="3"/>
        <v>1</v>
      </c>
      <c r="H6" s="20" t="str">
        <f t="shared" si="3"/>
        <v>秋田県　湯沢市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67.14</v>
      </c>
      <c r="P6" s="21">
        <f t="shared" si="3"/>
        <v>86.71</v>
      </c>
      <c r="Q6" s="21">
        <f t="shared" si="3"/>
        <v>4363</v>
      </c>
      <c r="R6" s="21">
        <f t="shared" si="3"/>
        <v>41479</v>
      </c>
      <c r="S6" s="21">
        <f t="shared" si="3"/>
        <v>790.91</v>
      </c>
      <c r="T6" s="21">
        <f t="shared" si="3"/>
        <v>52.44</v>
      </c>
      <c r="U6" s="21">
        <f t="shared" si="3"/>
        <v>35664</v>
      </c>
      <c r="V6" s="21">
        <f t="shared" si="3"/>
        <v>121.73</v>
      </c>
      <c r="W6" s="21">
        <f t="shared" si="3"/>
        <v>292.98</v>
      </c>
      <c r="X6" s="22">
        <f>IF(X7="",NA(),X7)</f>
        <v>116.66</v>
      </c>
      <c r="Y6" s="22">
        <f t="shared" ref="Y6:AG6" si="4">IF(Y7="",NA(),Y7)</f>
        <v>117.33</v>
      </c>
      <c r="Z6" s="22">
        <f t="shared" si="4"/>
        <v>109.95</v>
      </c>
      <c r="AA6" s="22">
        <f t="shared" si="4"/>
        <v>111.66</v>
      </c>
      <c r="AB6" s="22">
        <f t="shared" si="4"/>
        <v>113.28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245.83</v>
      </c>
      <c r="AU6" s="22">
        <f t="shared" ref="AU6:BC6" si="6">IF(AU7="",NA(),AU7)</f>
        <v>265.58999999999997</v>
      </c>
      <c r="AV6" s="22">
        <f t="shared" si="6"/>
        <v>177.3</v>
      </c>
      <c r="AW6" s="22">
        <f t="shared" si="6"/>
        <v>190.8</v>
      </c>
      <c r="AX6" s="22">
        <f t="shared" si="6"/>
        <v>227.87</v>
      </c>
      <c r="AY6" s="22">
        <f t="shared" si="6"/>
        <v>366.03</v>
      </c>
      <c r="AZ6" s="22">
        <f t="shared" si="6"/>
        <v>365.18</v>
      </c>
      <c r="BA6" s="22">
        <f t="shared" si="6"/>
        <v>327.77</v>
      </c>
      <c r="BB6" s="22">
        <f t="shared" si="6"/>
        <v>338.02</v>
      </c>
      <c r="BC6" s="22">
        <f t="shared" si="6"/>
        <v>345.94</v>
      </c>
      <c r="BD6" s="21" t="str">
        <f>IF(BD7="","",IF(BD7="-","【-】","【"&amp;SUBSTITUTE(TEXT(BD7,"#,##0.00"),"-","△")&amp;"】"))</f>
        <v>【252.29】</v>
      </c>
      <c r="BE6" s="22">
        <f>IF(BE7="",NA(),BE7)</f>
        <v>520.29999999999995</v>
      </c>
      <c r="BF6" s="22">
        <f t="shared" ref="BF6:BN6" si="7">IF(BF7="",NA(),BF7)</f>
        <v>487.85</v>
      </c>
      <c r="BG6" s="22">
        <f t="shared" si="7"/>
        <v>713.26</v>
      </c>
      <c r="BH6" s="22">
        <f t="shared" si="7"/>
        <v>660.54</v>
      </c>
      <c r="BI6" s="22">
        <f t="shared" si="7"/>
        <v>615.03</v>
      </c>
      <c r="BJ6" s="22">
        <f t="shared" si="7"/>
        <v>370.12</v>
      </c>
      <c r="BK6" s="22">
        <f t="shared" si="7"/>
        <v>371.65</v>
      </c>
      <c r="BL6" s="22">
        <f t="shared" si="7"/>
        <v>397.1</v>
      </c>
      <c r="BM6" s="22">
        <f t="shared" si="7"/>
        <v>379.91</v>
      </c>
      <c r="BN6" s="22">
        <f t="shared" si="7"/>
        <v>386.61</v>
      </c>
      <c r="BO6" s="21" t="str">
        <f>IF(BO7="","",IF(BO7="-","【-】","【"&amp;SUBSTITUTE(TEXT(BO7,"#,##0.00"),"-","△")&amp;"】"))</f>
        <v>【268.07】</v>
      </c>
      <c r="BP6" s="22">
        <f>IF(BP7="",NA(),BP7)</f>
        <v>98.45</v>
      </c>
      <c r="BQ6" s="22">
        <f t="shared" ref="BQ6:BY6" si="8">IF(BQ7="",NA(),BQ7)</f>
        <v>98.2</v>
      </c>
      <c r="BR6" s="22">
        <f t="shared" si="8"/>
        <v>87.81</v>
      </c>
      <c r="BS6" s="22">
        <f t="shared" si="8"/>
        <v>89.49</v>
      </c>
      <c r="BT6" s="22">
        <f t="shared" si="8"/>
        <v>86.92</v>
      </c>
      <c r="BU6" s="22">
        <f t="shared" si="8"/>
        <v>100.42</v>
      </c>
      <c r="BV6" s="22">
        <f t="shared" si="8"/>
        <v>98.77</v>
      </c>
      <c r="BW6" s="22">
        <f t="shared" si="8"/>
        <v>95.79</v>
      </c>
      <c r="BX6" s="22">
        <f t="shared" si="8"/>
        <v>98.3</v>
      </c>
      <c r="BY6" s="22">
        <f t="shared" si="8"/>
        <v>93.82</v>
      </c>
      <c r="BZ6" s="21" t="str">
        <f>IF(BZ7="","",IF(BZ7="-","【-】","【"&amp;SUBSTITUTE(TEXT(BZ7,"#,##0.00"),"-","△")&amp;"】"))</f>
        <v>【97.47】</v>
      </c>
      <c r="CA6" s="22">
        <f>IF(CA7="",NA(),CA7)</f>
        <v>221.61</v>
      </c>
      <c r="CB6" s="22">
        <f t="shared" ref="CB6:CJ6" si="9">IF(CB7="",NA(),CB7)</f>
        <v>221.3</v>
      </c>
      <c r="CC6" s="22">
        <f t="shared" si="9"/>
        <v>245.87</v>
      </c>
      <c r="CD6" s="22">
        <f t="shared" si="9"/>
        <v>242.19</v>
      </c>
      <c r="CE6" s="22">
        <f t="shared" si="9"/>
        <v>250.48</v>
      </c>
      <c r="CF6" s="22">
        <f t="shared" si="9"/>
        <v>171.67</v>
      </c>
      <c r="CG6" s="22">
        <f t="shared" si="9"/>
        <v>173.67</v>
      </c>
      <c r="CH6" s="22">
        <f t="shared" si="9"/>
        <v>171.13</v>
      </c>
      <c r="CI6" s="22">
        <f t="shared" si="9"/>
        <v>173.7</v>
      </c>
      <c r="CJ6" s="22">
        <f t="shared" si="9"/>
        <v>178.94</v>
      </c>
      <c r="CK6" s="21" t="str">
        <f>IF(CK7="","",IF(CK7="-","【-】","【"&amp;SUBSTITUTE(TEXT(CK7,"#,##0.00"),"-","△")&amp;"】"))</f>
        <v>【174.75】</v>
      </c>
      <c r="CL6" s="22">
        <f>IF(CL7="",NA(),CL7)</f>
        <v>46.9</v>
      </c>
      <c r="CM6" s="22">
        <f t="shared" ref="CM6:CU6" si="10">IF(CM7="",NA(),CM7)</f>
        <v>45.46</v>
      </c>
      <c r="CN6" s="22">
        <f t="shared" si="10"/>
        <v>47.8</v>
      </c>
      <c r="CO6" s="22">
        <f t="shared" si="10"/>
        <v>48.33</v>
      </c>
      <c r="CP6" s="22">
        <f t="shared" si="10"/>
        <v>46.95</v>
      </c>
      <c r="CQ6" s="22">
        <f t="shared" si="10"/>
        <v>59.74</v>
      </c>
      <c r="CR6" s="22">
        <f t="shared" si="10"/>
        <v>59.67</v>
      </c>
      <c r="CS6" s="22">
        <f t="shared" si="10"/>
        <v>60.12</v>
      </c>
      <c r="CT6" s="22">
        <f t="shared" si="10"/>
        <v>60.34</v>
      </c>
      <c r="CU6" s="22">
        <f t="shared" si="10"/>
        <v>59.54</v>
      </c>
      <c r="CV6" s="21" t="str">
        <f>IF(CV7="","",IF(CV7="-","【-】","【"&amp;SUBSTITUTE(TEXT(CV7,"#,##0.00"),"-","△")&amp;"】"))</f>
        <v>【59.97】</v>
      </c>
      <c r="CW6" s="22">
        <f>IF(CW7="",NA(),CW7)</f>
        <v>81.599999999999994</v>
      </c>
      <c r="CX6" s="22">
        <f t="shared" ref="CX6:DF6" si="11">IF(CX7="",NA(),CX7)</f>
        <v>82.21</v>
      </c>
      <c r="CY6" s="22">
        <f t="shared" si="11"/>
        <v>86.2</v>
      </c>
      <c r="CZ6" s="22">
        <f t="shared" si="11"/>
        <v>83.86</v>
      </c>
      <c r="DA6" s="22">
        <f t="shared" si="11"/>
        <v>83.66</v>
      </c>
      <c r="DB6" s="22">
        <f t="shared" si="11"/>
        <v>84.8</v>
      </c>
      <c r="DC6" s="22">
        <f t="shared" si="11"/>
        <v>84.6</v>
      </c>
      <c r="DD6" s="22">
        <f t="shared" si="11"/>
        <v>84.24</v>
      </c>
      <c r="DE6" s="22">
        <f t="shared" si="11"/>
        <v>84.19</v>
      </c>
      <c r="DF6" s="22">
        <f t="shared" si="11"/>
        <v>83.93</v>
      </c>
      <c r="DG6" s="21" t="str">
        <f>IF(DG7="","",IF(DG7="-","【-】","【"&amp;SUBSTITUTE(TEXT(DG7,"#,##0.00"),"-","△")&amp;"】"))</f>
        <v>【89.76】</v>
      </c>
      <c r="DH6" s="22">
        <f>IF(DH7="",NA(),DH7)</f>
        <v>44.32</v>
      </c>
      <c r="DI6" s="22">
        <f t="shared" ref="DI6:DQ6" si="12">IF(DI7="",NA(),DI7)</f>
        <v>46.11</v>
      </c>
      <c r="DJ6" s="22">
        <f t="shared" si="12"/>
        <v>35.79</v>
      </c>
      <c r="DK6" s="22">
        <f t="shared" si="12"/>
        <v>38.24</v>
      </c>
      <c r="DL6" s="22">
        <f t="shared" si="12"/>
        <v>40.74</v>
      </c>
      <c r="DM6" s="22">
        <f t="shared" si="12"/>
        <v>47.66</v>
      </c>
      <c r="DN6" s="22">
        <f t="shared" si="12"/>
        <v>48.17</v>
      </c>
      <c r="DO6" s="22">
        <f t="shared" si="12"/>
        <v>48.83</v>
      </c>
      <c r="DP6" s="22">
        <f t="shared" si="12"/>
        <v>49.96</v>
      </c>
      <c r="DQ6" s="22">
        <f t="shared" si="12"/>
        <v>50.82</v>
      </c>
      <c r="DR6" s="21" t="str">
        <f>IF(DR7="","",IF(DR7="-","【-】","【"&amp;SUBSTITUTE(TEXT(DR7,"#,##0.00"),"-","△")&amp;"】"))</f>
        <v>【51.51】</v>
      </c>
      <c r="DS6" s="22">
        <f>IF(DS7="",NA(),DS7)</f>
        <v>4.0599999999999996</v>
      </c>
      <c r="DT6" s="22">
        <f t="shared" ref="DT6:EB6" si="13">IF(DT7="",NA(),DT7)</f>
        <v>5.8</v>
      </c>
      <c r="DU6" s="22">
        <f t="shared" si="13"/>
        <v>5.62</v>
      </c>
      <c r="DV6" s="22">
        <f t="shared" si="13"/>
        <v>6.32</v>
      </c>
      <c r="DW6" s="22">
        <f t="shared" si="13"/>
        <v>7.62</v>
      </c>
      <c r="DX6" s="22">
        <f t="shared" si="13"/>
        <v>15.1</v>
      </c>
      <c r="DY6" s="22">
        <f t="shared" si="13"/>
        <v>17.12</v>
      </c>
      <c r="DZ6" s="22">
        <f t="shared" si="13"/>
        <v>18.18</v>
      </c>
      <c r="EA6" s="22">
        <f t="shared" si="13"/>
        <v>19.32</v>
      </c>
      <c r="EB6" s="22">
        <f t="shared" si="13"/>
        <v>21.16</v>
      </c>
      <c r="EC6" s="21" t="str">
        <f>IF(EC7="","",IF(EC7="-","【-】","【"&amp;SUBSTITUTE(TEXT(EC7,"#,##0.00"),"-","△")&amp;"】"))</f>
        <v>【23.75】</v>
      </c>
      <c r="ED6" s="22">
        <f>IF(ED7="",NA(),ED7)</f>
        <v>0.48</v>
      </c>
      <c r="EE6" s="22">
        <f t="shared" ref="EE6:EM6" si="14">IF(EE7="",NA(),EE7)</f>
        <v>0.41</v>
      </c>
      <c r="EF6" s="22">
        <f t="shared" si="14"/>
        <v>0.4</v>
      </c>
      <c r="EG6" s="22">
        <f t="shared" si="14"/>
        <v>0.53</v>
      </c>
      <c r="EH6" s="22">
        <f t="shared" si="14"/>
        <v>0.19</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52078</v>
      </c>
      <c r="D7" s="24">
        <v>46</v>
      </c>
      <c r="E7" s="24">
        <v>1</v>
      </c>
      <c r="F7" s="24">
        <v>0</v>
      </c>
      <c r="G7" s="24">
        <v>1</v>
      </c>
      <c r="H7" s="24" t="s">
        <v>93</v>
      </c>
      <c r="I7" s="24" t="s">
        <v>94</v>
      </c>
      <c r="J7" s="24" t="s">
        <v>95</v>
      </c>
      <c r="K7" s="24" t="s">
        <v>96</v>
      </c>
      <c r="L7" s="24" t="s">
        <v>97</v>
      </c>
      <c r="M7" s="24" t="s">
        <v>98</v>
      </c>
      <c r="N7" s="25" t="s">
        <v>99</v>
      </c>
      <c r="O7" s="25">
        <v>67.14</v>
      </c>
      <c r="P7" s="25">
        <v>86.71</v>
      </c>
      <c r="Q7" s="25">
        <v>4363</v>
      </c>
      <c r="R7" s="25">
        <v>41479</v>
      </c>
      <c r="S7" s="25">
        <v>790.91</v>
      </c>
      <c r="T7" s="25">
        <v>52.44</v>
      </c>
      <c r="U7" s="25">
        <v>35664</v>
      </c>
      <c r="V7" s="25">
        <v>121.73</v>
      </c>
      <c r="W7" s="25">
        <v>292.98</v>
      </c>
      <c r="X7" s="25">
        <v>116.66</v>
      </c>
      <c r="Y7" s="25">
        <v>117.33</v>
      </c>
      <c r="Z7" s="25">
        <v>109.95</v>
      </c>
      <c r="AA7" s="25">
        <v>111.66</v>
      </c>
      <c r="AB7" s="25">
        <v>113.28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245.83</v>
      </c>
      <c r="AU7" s="25">
        <v>265.58999999999997</v>
      </c>
      <c r="AV7" s="25">
        <v>177.3</v>
      </c>
      <c r="AW7" s="25">
        <v>190.8</v>
      </c>
      <c r="AX7" s="25">
        <v>227.87</v>
      </c>
      <c r="AY7" s="25">
        <v>366.03</v>
      </c>
      <c r="AZ7" s="25">
        <v>365.18</v>
      </c>
      <c r="BA7" s="25">
        <v>327.77</v>
      </c>
      <c r="BB7" s="25">
        <v>338.02</v>
      </c>
      <c r="BC7" s="25">
        <v>345.94</v>
      </c>
      <c r="BD7" s="25">
        <v>252.29</v>
      </c>
      <c r="BE7" s="25">
        <v>520.29999999999995</v>
      </c>
      <c r="BF7" s="25">
        <v>487.85</v>
      </c>
      <c r="BG7" s="25">
        <v>713.26</v>
      </c>
      <c r="BH7" s="25">
        <v>660.54</v>
      </c>
      <c r="BI7" s="25">
        <v>615.03</v>
      </c>
      <c r="BJ7" s="25">
        <v>370.12</v>
      </c>
      <c r="BK7" s="25">
        <v>371.65</v>
      </c>
      <c r="BL7" s="25">
        <v>397.1</v>
      </c>
      <c r="BM7" s="25">
        <v>379.91</v>
      </c>
      <c r="BN7" s="25">
        <v>386.61</v>
      </c>
      <c r="BO7" s="25">
        <v>268.07</v>
      </c>
      <c r="BP7" s="25">
        <v>98.45</v>
      </c>
      <c r="BQ7" s="25">
        <v>98.2</v>
      </c>
      <c r="BR7" s="25">
        <v>87.81</v>
      </c>
      <c r="BS7" s="25">
        <v>89.49</v>
      </c>
      <c r="BT7" s="25">
        <v>86.92</v>
      </c>
      <c r="BU7" s="25">
        <v>100.42</v>
      </c>
      <c r="BV7" s="25">
        <v>98.77</v>
      </c>
      <c r="BW7" s="25">
        <v>95.79</v>
      </c>
      <c r="BX7" s="25">
        <v>98.3</v>
      </c>
      <c r="BY7" s="25">
        <v>93.82</v>
      </c>
      <c r="BZ7" s="25">
        <v>97.47</v>
      </c>
      <c r="CA7" s="25">
        <v>221.61</v>
      </c>
      <c r="CB7" s="25">
        <v>221.3</v>
      </c>
      <c r="CC7" s="25">
        <v>245.87</v>
      </c>
      <c r="CD7" s="25">
        <v>242.19</v>
      </c>
      <c r="CE7" s="25">
        <v>250.48</v>
      </c>
      <c r="CF7" s="25">
        <v>171.67</v>
      </c>
      <c r="CG7" s="25">
        <v>173.67</v>
      </c>
      <c r="CH7" s="25">
        <v>171.13</v>
      </c>
      <c r="CI7" s="25">
        <v>173.7</v>
      </c>
      <c r="CJ7" s="25">
        <v>178.94</v>
      </c>
      <c r="CK7" s="25">
        <v>174.75</v>
      </c>
      <c r="CL7" s="25">
        <v>46.9</v>
      </c>
      <c r="CM7" s="25">
        <v>45.46</v>
      </c>
      <c r="CN7" s="25">
        <v>47.8</v>
      </c>
      <c r="CO7" s="25">
        <v>48.33</v>
      </c>
      <c r="CP7" s="25">
        <v>46.95</v>
      </c>
      <c r="CQ7" s="25">
        <v>59.74</v>
      </c>
      <c r="CR7" s="25">
        <v>59.67</v>
      </c>
      <c r="CS7" s="25">
        <v>60.12</v>
      </c>
      <c r="CT7" s="25">
        <v>60.34</v>
      </c>
      <c r="CU7" s="25">
        <v>59.54</v>
      </c>
      <c r="CV7" s="25">
        <v>59.97</v>
      </c>
      <c r="CW7" s="25">
        <v>81.599999999999994</v>
      </c>
      <c r="CX7" s="25">
        <v>82.21</v>
      </c>
      <c r="CY7" s="25">
        <v>86.2</v>
      </c>
      <c r="CZ7" s="25">
        <v>83.86</v>
      </c>
      <c r="DA7" s="25">
        <v>83.66</v>
      </c>
      <c r="DB7" s="25">
        <v>84.8</v>
      </c>
      <c r="DC7" s="25">
        <v>84.6</v>
      </c>
      <c r="DD7" s="25">
        <v>84.24</v>
      </c>
      <c r="DE7" s="25">
        <v>84.19</v>
      </c>
      <c r="DF7" s="25">
        <v>83.93</v>
      </c>
      <c r="DG7" s="25">
        <v>89.76</v>
      </c>
      <c r="DH7" s="25">
        <v>44.32</v>
      </c>
      <c r="DI7" s="25">
        <v>46.11</v>
      </c>
      <c r="DJ7" s="25">
        <v>35.79</v>
      </c>
      <c r="DK7" s="25">
        <v>38.24</v>
      </c>
      <c r="DL7" s="25">
        <v>40.74</v>
      </c>
      <c r="DM7" s="25">
        <v>47.66</v>
      </c>
      <c r="DN7" s="25">
        <v>48.17</v>
      </c>
      <c r="DO7" s="25">
        <v>48.83</v>
      </c>
      <c r="DP7" s="25">
        <v>49.96</v>
      </c>
      <c r="DQ7" s="25">
        <v>50.82</v>
      </c>
      <c r="DR7" s="25">
        <v>51.51</v>
      </c>
      <c r="DS7" s="25">
        <v>4.0599999999999996</v>
      </c>
      <c r="DT7" s="25">
        <v>5.8</v>
      </c>
      <c r="DU7" s="25">
        <v>5.62</v>
      </c>
      <c r="DV7" s="25">
        <v>6.32</v>
      </c>
      <c r="DW7" s="25">
        <v>7.62</v>
      </c>
      <c r="DX7" s="25">
        <v>15.1</v>
      </c>
      <c r="DY7" s="25">
        <v>17.12</v>
      </c>
      <c r="DZ7" s="25">
        <v>18.18</v>
      </c>
      <c r="EA7" s="25">
        <v>19.32</v>
      </c>
      <c r="EB7" s="25">
        <v>21.16</v>
      </c>
      <c r="EC7" s="25">
        <v>23.75</v>
      </c>
      <c r="ED7" s="25">
        <v>0.48</v>
      </c>
      <c r="EE7" s="25">
        <v>0.41</v>
      </c>
      <c r="EF7" s="25">
        <v>0.4</v>
      </c>
      <c r="EG7" s="25">
        <v>0.53</v>
      </c>
      <c r="EH7" s="25">
        <v>0.19</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寛之</cp:lastModifiedBy>
  <cp:lastPrinted>2024-01-23T04:40:48Z</cp:lastPrinted>
  <dcterms:created xsi:type="dcterms:W3CDTF">2023-12-05T00:48:51Z</dcterms:created>
  <dcterms:modified xsi:type="dcterms:W3CDTF">2024-01-23T04:48:45Z</dcterms:modified>
  <cp:category/>
</cp:coreProperties>
</file>