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f-lgw-smb01\00853\インターネットセグメント_から受信(無害化)\20241108164509\"/>
    </mc:Choice>
  </mc:AlternateContent>
  <bookViews>
    <workbookView xWindow="480" yWindow="45" windowWidth="10755" windowHeight="7590"/>
  </bookViews>
  <sheets>
    <sheet name="指定避難所" sheetId="4" r:id="rId1"/>
  </sheets>
  <definedNames>
    <definedName name="_xlnm.Print_Area" localSheetId="0">指定避難所!$A$7:$H$38</definedName>
    <definedName name="_xlnm.Print_Titles" localSheetId="0">指定避難所!$1:$6</definedName>
  </definedNames>
  <calcPr calcId="162913"/>
</workbook>
</file>

<file path=xl/calcChain.xml><?xml version="1.0" encoding="utf-8"?>
<calcChain xmlns="http://schemas.openxmlformats.org/spreadsheetml/2006/main">
  <c r="K62" i="4" l="1"/>
  <c r="H62" i="4"/>
  <c r="O61" i="4"/>
  <c r="O62" i="4" s="1"/>
  <c r="J61" i="4"/>
  <c r="J62" i="4" s="1"/>
  <c r="K60" i="4"/>
  <c r="H60" i="4"/>
  <c r="O59" i="4"/>
  <c r="J59" i="4"/>
  <c r="O58" i="4"/>
  <c r="J58" i="4"/>
  <c r="O57" i="4"/>
  <c r="J57" i="4"/>
  <c r="O56" i="4"/>
  <c r="O60" i="4" s="1"/>
  <c r="J56" i="4"/>
  <c r="K55" i="4"/>
  <c r="K63" i="4" s="1"/>
  <c r="H55" i="4"/>
  <c r="H63" i="4" s="1"/>
  <c r="O54" i="4"/>
  <c r="J54" i="4"/>
  <c r="O53" i="4"/>
  <c r="J53" i="4"/>
  <c r="O52" i="4"/>
  <c r="J52" i="4"/>
  <c r="O51" i="4"/>
  <c r="O55" i="4" s="1"/>
  <c r="J51" i="4"/>
  <c r="K50" i="4"/>
  <c r="H50" i="4"/>
  <c r="O49" i="4"/>
  <c r="J49" i="4"/>
  <c r="O48" i="4"/>
  <c r="J48" i="4"/>
  <c r="O47" i="4"/>
  <c r="J47" i="4"/>
  <c r="O46" i="4"/>
  <c r="J46" i="4"/>
  <c r="O45" i="4"/>
  <c r="J45" i="4"/>
  <c r="O44" i="4"/>
  <c r="J44" i="4"/>
  <c r="O43" i="4"/>
  <c r="J43" i="4"/>
  <c r="O42" i="4"/>
  <c r="O50" i="4" s="1"/>
  <c r="J42" i="4"/>
  <c r="I39" i="4"/>
  <c r="H39" i="4"/>
  <c r="F39" i="4"/>
  <c r="O63" i="4" l="1"/>
  <c r="J60" i="4"/>
  <c r="J55" i="4"/>
  <c r="J50" i="4"/>
  <c r="J63" i="4" l="1"/>
</calcChain>
</file>

<file path=xl/sharedStrings.xml><?xml version="1.0" encoding="utf-8"?>
<sst xmlns="http://schemas.openxmlformats.org/spreadsheetml/2006/main" count="411" uniqueCount="237">
  <si>
    <t>№</t>
  </si>
  <si>
    <t>名称（電話番号）</t>
  </si>
  <si>
    <t>所在地</t>
  </si>
  <si>
    <t>収容対象地区</t>
  </si>
  <si>
    <t>避難施設面積（㎡）</t>
  </si>
  <si>
    <t>佐竹町・山谷・岩ノ沢</t>
  </si>
  <si>
    <t>杉沢新所字八斗場33</t>
  </si>
  <si>
    <t>大島・祝田・杉沢・赤土・桜通り・前森・杉沢新所</t>
  </si>
  <si>
    <t>字万石26</t>
  </si>
  <si>
    <t>愛宕町・千石町・吹張・内町</t>
  </si>
  <si>
    <t>千石町・材木町</t>
  </si>
  <si>
    <t>千石町二丁目4-8</t>
  </si>
  <si>
    <t>沖鶴・両神・元清水・倉内</t>
  </si>
  <si>
    <t>字沖鶴140</t>
  </si>
  <si>
    <t>字沖鶴69-5</t>
  </si>
  <si>
    <t>岩崎字寝連沢9-4</t>
  </si>
  <si>
    <t>大字柳田・金谷</t>
  </si>
  <si>
    <t>山田（全域）</t>
  </si>
  <si>
    <t>山田字土生原52</t>
  </si>
  <si>
    <t>山田字下館10</t>
  </si>
  <si>
    <t>山田字荻生田他、板越・二井田・上ﾉ宿・六日町・田ﾉ沢・樋ﾉ口・福島・松ノ木</t>
  </si>
  <si>
    <t>関口（全域）・下関・上関</t>
  </si>
  <si>
    <t>関口字堀量68</t>
  </si>
  <si>
    <t>南台6-1</t>
  </si>
  <si>
    <t>愛宕町・南台・若葉町・関口字上寺沢</t>
  </si>
  <si>
    <t>須川（全域）</t>
  </si>
  <si>
    <t>相川字須川119-7</t>
  </si>
  <si>
    <t>高松字上地6-2</t>
  </si>
  <si>
    <t>大字高松・宇留院内</t>
  </si>
  <si>
    <t>稲庭町全域</t>
  </si>
  <si>
    <t>三梨町全域</t>
  </si>
  <si>
    <t>三梨町・川連町全域</t>
  </si>
  <si>
    <t>川連町全域</t>
  </si>
  <si>
    <t>駒形町全域</t>
  </si>
  <si>
    <t>下院内字笈形町73-1</t>
  </si>
  <si>
    <t>桂川・常盤町・内町・御屋敷</t>
  </si>
  <si>
    <t>横堀字板橋5</t>
  </si>
  <si>
    <t>上寺沢・下寺沢</t>
  </si>
  <si>
    <t>赤塚・愛宕町</t>
  </si>
  <si>
    <t>新地</t>
  </si>
  <si>
    <t>上旭町・下旭町・東山・小町の里・堺１・堺２・古戸</t>
  </si>
  <si>
    <t>秋ノ宮字中島365</t>
  </si>
  <si>
    <t>浅萩・小沢・沢・漆沢・夜幅・中島・中央・川原・堰ノ口・真木</t>
  </si>
  <si>
    <t>秋ノ宮字中山222</t>
  </si>
  <si>
    <t>桑沢・薄久内・川連・役内・川井・岳ノ下・磯</t>
  </si>
  <si>
    <t>小野字油屋敷15</t>
  </si>
  <si>
    <t>宮内・寺町・飯塚・十日町・大水口・水口・中泊・御返事・平城・三ツ村・泉沢・京櫃</t>
  </si>
  <si>
    <t>皆瀬地域全域</t>
  </si>
  <si>
    <t>皆瀬地域全域、稲川地域（大谷・小沢）</t>
  </si>
  <si>
    <t>建築年</t>
    <rPh sb="0" eb="2">
      <t>ケンチク</t>
    </rPh>
    <rPh sb="2" eb="3">
      <t>ネン</t>
    </rPh>
    <phoneticPr fontId="2"/>
  </si>
  <si>
    <t>地震</t>
    <rPh sb="0" eb="2">
      <t>ジシン</t>
    </rPh>
    <phoneticPr fontId="2"/>
  </si>
  <si>
    <t>洪水</t>
    <rPh sb="0" eb="2">
      <t>コウズイ</t>
    </rPh>
    <phoneticPr fontId="2"/>
  </si>
  <si>
    <t>土砂</t>
    <rPh sb="0" eb="2">
      <t>ドシャ</t>
    </rPh>
    <phoneticPr fontId="2"/>
  </si>
  <si>
    <t>○</t>
    <phoneticPr fontId="2"/>
  </si>
  <si>
    <t>○</t>
    <phoneticPr fontId="2"/>
  </si>
  <si>
    <t>H23.12</t>
    <phoneticPr fontId="2"/>
  </si>
  <si>
    <t>H19.3</t>
    <phoneticPr fontId="2"/>
  </si>
  <si>
    <t>S58.12</t>
    <phoneticPr fontId="2"/>
  </si>
  <si>
    <t>H5.3</t>
    <phoneticPr fontId="2"/>
  </si>
  <si>
    <t>S61.4</t>
    <phoneticPr fontId="2"/>
  </si>
  <si>
    <t>H1.2</t>
    <phoneticPr fontId="2"/>
  </si>
  <si>
    <t>S57.6</t>
    <phoneticPr fontId="2"/>
  </si>
  <si>
    <t>S54.12</t>
    <phoneticPr fontId="2"/>
  </si>
  <si>
    <t>S60.1</t>
    <phoneticPr fontId="2"/>
  </si>
  <si>
    <t>S45.6</t>
    <phoneticPr fontId="2"/>
  </si>
  <si>
    <t>S62.12</t>
    <phoneticPr fontId="2"/>
  </si>
  <si>
    <t>H13.12</t>
    <phoneticPr fontId="2"/>
  </si>
  <si>
    <t>H2.2</t>
    <phoneticPr fontId="2"/>
  </si>
  <si>
    <t>S60.6</t>
    <phoneticPr fontId="2"/>
  </si>
  <si>
    <t>S49.5</t>
    <phoneticPr fontId="2"/>
  </si>
  <si>
    <t>S62.6</t>
    <phoneticPr fontId="2"/>
  </si>
  <si>
    <t>S55.3</t>
    <phoneticPr fontId="2"/>
  </si>
  <si>
    <t>H13.6</t>
    <phoneticPr fontId="2"/>
  </si>
  <si>
    <t>H3</t>
    <phoneticPr fontId="2"/>
  </si>
  <si>
    <t>S55.10</t>
    <phoneticPr fontId="2"/>
  </si>
  <si>
    <t>H26</t>
    <phoneticPr fontId="2"/>
  </si>
  <si>
    <t>S49</t>
    <phoneticPr fontId="2"/>
  </si>
  <si>
    <t>S55</t>
    <phoneticPr fontId="2"/>
  </si>
  <si>
    <t>H7</t>
    <phoneticPr fontId="2"/>
  </si>
  <si>
    <t>H9.3</t>
    <phoneticPr fontId="2"/>
  </si>
  <si>
    <t>S60.9</t>
    <phoneticPr fontId="2"/>
  </si>
  <si>
    <t>H17.12</t>
    <phoneticPr fontId="2"/>
  </si>
  <si>
    <t>S51.1</t>
    <phoneticPr fontId="2"/>
  </si>
  <si>
    <t>耐震改修</t>
    <rPh sb="0" eb="2">
      <t>タイシン</t>
    </rPh>
    <rPh sb="2" eb="4">
      <t>カイシュウ</t>
    </rPh>
    <phoneticPr fontId="2"/>
  </si>
  <si>
    <t>～0.5</t>
    <phoneticPr fontId="2"/>
  </si>
  <si>
    <t>未</t>
    <rPh sb="0" eb="1">
      <t>ミ</t>
    </rPh>
    <phoneticPr fontId="2"/>
  </si>
  <si>
    <t>0.5～1.0</t>
    <phoneticPr fontId="2"/>
  </si>
  <si>
    <t>～0.5</t>
    <phoneticPr fontId="2"/>
  </si>
  <si>
    <t>済</t>
    <rPh sb="0" eb="1">
      <t>ス</t>
    </rPh>
    <phoneticPr fontId="2"/>
  </si>
  <si>
    <t>岩崎（全域）</t>
    <phoneticPr fontId="2"/>
  </si>
  <si>
    <t>岩崎</t>
    <rPh sb="0" eb="2">
      <t>イワサキ</t>
    </rPh>
    <phoneticPr fontId="2"/>
  </si>
  <si>
    <t>幡野</t>
    <rPh sb="0" eb="2">
      <t>ハタノ</t>
    </rPh>
    <phoneticPr fontId="2"/>
  </si>
  <si>
    <t>山田</t>
    <rPh sb="0" eb="2">
      <t>ヤマダ</t>
    </rPh>
    <phoneticPr fontId="2"/>
  </si>
  <si>
    <t>三関</t>
    <rPh sb="0" eb="2">
      <t>ミツセキ</t>
    </rPh>
    <phoneticPr fontId="2"/>
  </si>
  <si>
    <t>須川</t>
    <rPh sb="0" eb="1">
      <t>ス</t>
    </rPh>
    <rPh sb="1" eb="2">
      <t>カワ</t>
    </rPh>
    <phoneticPr fontId="2"/>
  </si>
  <si>
    <t>高松</t>
    <rPh sb="0" eb="2">
      <t>タカマツ</t>
    </rPh>
    <phoneticPr fontId="2"/>
  </si>
  <si>
    <t>稲庭</t>
    <rPh sb="0" eb="2">
      <t>イナニワ</t>
    </rPh>
    <phoneticPr fontId="2"/>
  </si>
  <si>
    <t>三梨</t>
    <rPh sb="0" eb="1">
      <t>サン</t>
    </rPh>
    <rPh sb="1" eb="2">
      <t>ナシ</t>
    </rPh>
    <phoneticPr fontId="2"/>
  </si>
  <si>
    <t>川連</t>
    <rPh sb="0" eb="1">
      <t>カワ</t>
    </rPh>
    <rPh sb="1" eb="2">
      <t>レン</t>
    </rPh>
    <phoneticPr fontId="2"/>
  </si>
  <si>
    <t>駒形</t>
    <rPh sb="0" eb="2">
      <t>コマガタ</t>
    </rPh>
    <phoneticPr fontId="2"/>
  </si>
  <si>
    <t>院内</t>
    <rPh sb="0" eb="2">
      <t>インナイ</t>
    </rPh>
    <phoneticPr fontId="2"/>
  </si>
  <si>
    <t>横堀</t>
    <rPh sb="0" eb="2">
      <t>ヨコボリ</t>
    </rPh>
    <phoneticPr fontId="2"/>
  </si>
  <si>
    <t>秋ノ宮</t>
    <rPh sb="0" eb="1">
      <t>アキ</t>
    </rPh>
    <rPh sb="2" eb="3">
      <t>ミヤ</t>
    </rPh>
    <phoneticPr fontId="2"/>
  </si>
  <si>
    <t>小野</t>
    <rPh sb="0" eb="2">
      <t>オノ</t>
    </rPh>
    <phoneticPr fontId="2"/>
  </si>
  <si>
    <t>皆瀬</t>
    <rPh sb="0" eb="2">
      <t>ミナセ</t>
    </rPh>
    <phoneticPr fontId="2"/>
  </si>
  <si>
    <t>立地位置　　　　　(地区名)</t>
    <rPh sb="0" eb="2">
      <t>リッチ</t>
    </rPh>
    <rPh sb="2" eb="4">
      <t>イチ</t>
    </rPh>
    <rPh sb="10" eb="13">
      <t>チクメイ</t>
    </rPh>
    <phoneticPr fontId="2"/>
  </si>
  <si>
    <t>湯沢</t>
    <rPh sb="0" eb="2">
      <t>ユザワ</t>
    </rPh>
    <phoneticPr fontId="2"/>
  </si>
  <si>
    <t>弁天</t>
    <rPh sb="0" eb="2">
      <t>ベンテン</t>
    </rPh>
    <phoneticPr fontId="2"/>
  </si>
  <si>
    <t>立地位置(地区)別指定避難所数</t>
    <rPh sb="0" eb="2">
      <t>リッチ</t>
    </rPh>
    <rPh sb="2" eb="4">
      <t>イチ</t>
    </rPh>
    <rPh sb="5" eb="7">
      <t>チク</t>
    </rPh>
    <rPh sb="8" eb="9">
      <t>ベツ</t>
    </rPh>
    <rPh sb="9" eb="11">
      <t>シテイ</t>
    </rPh>
    <rPh sb="11" eb="13">
      <t>ヒナン</t>
    </rPh>
    <rPh sb="13" eb="14">
      <t>ショ</t>
    </rPh>
    <rPh sb="14" eb="15">
      <t>スウ</t>
    </rPh>
    <phoneticPr fontId="2"/>
  </si>
  <si>
    <t>湯沢地域</t>
    <rPh sb="0" eb="2">
      <t>ユザワ</t>
    </rPh>
    <rPh sb="2" eb="4">
      <t>チイキ</t>
    </rPh>
    <phoneticPr fontId="2"/>
  </si>
  <si>
    <t>稲川地域</t>
    <rPh sb="0" eb="2">
      <t>イナカワ</t>
    </rPh>
    <rPh sb="2" eb="4">
      <t>チイキ</t>
    </rPh>
    <phoneticPr fontId="2"/>
  </si>
  <si>
    <t>雄勝地域</t>
    <rPh sb="2" eb="4">
      <t>チイキ</t>
    </rPh>
    <phoneticPr fontId="2"/>
  </si>
  <si>
    <t>皆瀬地域</t>
    <rPh sb="2" eb="4">
      <t>チイキ</t>
    </rPh>
    <phoneticPr fontId="2"/>
  </si>
  <si>
    <t>湯沢地区</t>
    <rPh sb="0" eb="2">
      <t>ユザワ</t>
    </rPh>
    <rPh sb="2" eb="4">
      <t>チク</t>
    </rPh>
    <phoneticPr fontId="2"/>
  </si>
  <si>
    <t>岩崎地区</t>
    <rPh sb="2" eb="4">
      <t>チク</t>
    </rPh>
    <phoneticPr fontId="2"/>
  </si>
  <si>
    <t>弁天地区</t>
    <rPh sb="0" eb="2">
      <t>ベンテン</t>
    </rPh>
    <rPh sb="2" eb="4">
      <t>チク</t>
    </rPh>
    <phoneticPr fontId="2"/>
  </si>
  <si>
    <t>幡野地区</t>
    <rPh sb="0" eb="2">
      <t>ハタノ</t>
    </rPh>
    <rPh sb="2" eb="4">
      <t>チク</t>
    </rPh>
    <phoneticPr fontId="2"/>
  </si>
  <si>
    <t>山田地区</t>
    <rPh sb="0" eb="2">
      <t>ヤマダ</t>
    </rPh>
    <rPh sb="2" eb="4">
      <t>チク</t>
    </rPh>
    <phoneticPr fontId="2"/>
  </si>
  <si>
    <t>三関地区</t>
    <rPh sb="0" eb="2">
      <t>ミツセキ</t>
    </rPh>
    <rPh sb="2" eb="4">
      <t>チク</t>
    </rPh>
    <phoneticPr fontId="2"/>
  </si>
  <si>
    <t>須川地区</t>
    <rPh sb="0" eb="1">
      <t>ス</t>
    </rPh>
    <rPh sb="1" eb="2">
      <t>カワ</t>
    </rPh>
    <rPh sb="2" eb="4">
      <t>チク</t>
    </rPh>
    <phoneticPr fontId="2"/>
  </si>
  <si>
    <t>高松地区</t>
    <rPh sb="2" eb="4">
      <t>チク</t>
    </rPh>
    <phoneticPr fontId="2"/>
  </si>
  <si>
    <t>稲庭地区</t>
    <rPh sb="2" eb="4">
      <t>チク</t>
    </rPh>
    <phoneticPr fontId="2"/>
  </si>
  <si>
    <t>三梨地区</t>
    <rPh sb="0" eb="1">
      <t>サン</t>
    </rPh>
    <rPh sb="1" eb="2">
      <t>ナシ</t>
    </rPh>
    <rPh sb="2" eb="4">
      <t>チク</t>
    </rPh>
    <phoneticPr fontId="2"/>
  </si>
  <si>
    <t>川連地区</t>
    <rPh sb="0" eb="1">
      <t>カワ</t>
    </rPh>
    <rPh sb="1" eb="2">
      <t>レン</t>
    </rPh>
    <rPh sb="2" eb="4">
      <t>チク</t>
    </rPh>
    <phoneticPr fontId="2"/>
  </si>
  <si>
    <t>駒形地区</t>
    <rPh sb="2" eb="4">
      <t>チク</t>
    </rPh>
    <phoneticPr fontId="2"/>
  </si>
  <si>
    <t>横堀地区</t>
    <rPh sb="0" eb="2">
      <t>ヨコボリ</t>
    </rPh>
    <rPh sb="2" eb="4">
      <t>チク</t>
    </rPh>
    <phoneticPr fontId="2"/>
  </si>
  <si>
    <t>院内地区</t>
    <rPh sb="0" eb="2">
      <t>インナイ</t>
    </rPh>
    <rPh sb="2" eb="4">
      <t>チク</t>
    </rPh>
    <phoneticPr fontId="2"/>
  </si>
  <si>
    <t>秋ノ宮地区</t>
    <rPh sb="0" eb="1">
      <t>アキ</t>
    </rPh>
    <rPh sb="2" eb="3">
      <t>ミヤ</t>
    </rPh>
    <rPh sb="3" eb="5">
      <t>チク</t>
    </rPh>
    <phoneticPr fontId="2"/>
  </si>
  <si>
    <t>小野地区</t>
    <rPh sb="2" eb="4">
      <t>チク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</si>
  <si>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</si>
  <si>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</si>
  <si>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S61.8</t>
    <phoneticPr fontId="2"/>
  </si>
  <si>
    <t>地域名</t>
    <rPh sb="0" eb="2">
      <t>チイキ</t>
    </rPh>
    <rPh sb="2" eb="3">
      <t>メイ</t>
    </rPh>
    <phoneticPr fontId="2"/>
  </si>
  <si>
    <t>地区名</t>
    <rPh sb="0" eb="3">
      <t>チクメイ</t>
    </rPh>
    <phoneticPr fontId="2"/>
  </si>
  <si>
    <t>箇所数</t>
    <rPh sb="0" eb="2">
      <t>カショ</t>
    </rPh>
    <rPh sb="2" eb="3">
      <t>スウ</t>
    </rPh>
    <phoneticPr fontId="2"/>
  </si>
  <si>
    <t>対象地区　　　　　　　</t>
    <rPh sb="0" eb="2">
      <t>タイショウ</t>
    </rPh>
    <rPh sb="2" eb="4">
      <t>チク</t>
    </rPh>
    <phoneticPr fontId="2"/>
  </si>
  <si>
    <t>岩崎（全域）</t>
  </si>
  <si>
    <t>大字柳田・金谷</t>
    <phoneticPr fontId="2"/>
  </si>
  <si>
    <t>収容人員</t>
    <rPh sb="0" eb="2">
      <t>シュウヨウ</t>
    </rPh>
    <rPh sb="2" eb="4">
      <t>ジンイン</t>
    </rPh>
    <phoneticPr fontId="2"/>
  </si>
  <si>
    <t>人口(１月末現在)</t>
    <rPh sb="0" eb="2">
      <t>ジンコウ</t>
    </rPh>
    <rPh sb="4" eb="5">
      <t>ガツ</t>
    </rPh>
    <rPh sb="5" eb="6">
      <t>マツ</t>
    </rPh>
    <rPh sb="6" eb="8">
      <t>ゲンザイ</t>
    </rPh>
    <phoneticPr fontId="2"/>
  </si>
  <si>
    <t>人口の２割</t>
    <rPh sb="0" eb="2">
      <t>ジンコウ</t>
    </rPh>
    <rPh sb="4" eb="5">
      <t>ワリ</t>
    </rPh>
    <phoneticPr fontId="2"/>
  </si>
  <si>
    <t>地す　　べり</t>
    <rPh sb="0" eb="1">
      <t>チ</t>
    </rPh>
    <phoneticPr fontId="2"/>
  </si>
  <si>
    <t>沖鶴・両神・元清水・倉内</t>
    <phoneticPr fontId="2"/>
  </si>
  <si>
    <t>皆瀬地域全域、稲庭（大谷・小沢）</t>
    <rPh sb="7" eb="9">
      <t>イナニワ</t>
    </rPh>
    <phoneticPr fontId="2"/>
  </si>
  <si>
    <t>管理担当の連絡先</t>
    <rPh sb="2" eb="4">
      <t>タントウ</t>
    </rPh>
    <rPh sb="5" eb="8">
      <t>レンラクサキ</t>
    </rPh>
    <phoneticPr fontId="2"/>
  </si>
  <si>
    <t>指定緊急場所との重複</t>
    <rPh sb="0" eb="2">
      <t>シテイ</t>
    </rPh>
    <rPh sb="2" eb="4">
      <t>キンキュウ</t>
    </rPh>
    <rPh sb="4" eb="6">
      <t>バショ</t>
    </rPh>
    <rPh sb="8" eb="10">
      <t>ジュウフク</t>
    </rPh>
    <phoneticPr fontId="2"/>
  </si>
  <si>
    <t>災害対策基本法施行令第20条の６第５号に規定する指定基準を満たすものであるか</t>
    <rPh sb="0" eb="2">
      <t>サイガイ</t>
    </rPh>
    <rPh sb="2" eb="4">
      <t>タイサク</t>
    </rPh>
    <rPh sb="4" eb="7">
      <t>キホンホウ</t>
    </rPh>
    <rPh sb="7" eb="10">
      <t>セコウレイ</t>
    </rPh>
    <rPh sb="10" eb="11">
      <t>ダイ</t>
    </rPh>
    <rPh sb="13" eb="14">
      <t>ジョウ</t>
    </rPh>
    <rPh sb="16" eb="17">
      <t>ダイ</t>
    </rPh>
    <rPh sb="18" eb="19">
      <t>ゴウ</t>
    </rPh>
    <rPh sb="20" eb="22">
      <t>キテイ</t>
    </rPh>
    <rPh sb="24" eb="26">
      <t>シテイ</t>
    </rPh>
    <rPh sb="26" eb="28">
      <t>キジュン</t>
    </rPh>
    <rPh sb="29" eb="30">
      <t>ミ</t>
    </rPh>
    <phoneticPr fontId="2"/>
  </si>
  <si>
    <t>現在</t>
    <rPh sb="0" eb="2">
      <t>ゲンザイ</t>
    </rPh>
    <phoneticPr fontId="2"/>
  </si>
  <si>
    <t>秋田県湯沢市</t>
    <rPh sb="0" eb="2">
      <t>アキタ</t>
    </rPh>
    <rPh sb="2" eb="3">
      <t>ケン</t>
    </rPh>
    <rPh sb="3" eb="6">
      <t>ユザワシ</t>
    </rPh>
    <phoneticPr fontId="2"/>
  </si>
  <si>
    <t>指　定　避　難　所</t>
    <phoneticPr fontId="2"/>
  </si>
  <si>
    <t>【様式2】</t>
    <rPh sb="1" eb="3">
      <t>ヨウシキ</t>
    </rPh>
    <phoneticPr fontId="2"/>
  </si>
  <si>
    <t>湯沢翔北高等学校体育館</t>
  </si>
  <si>
    <t>湯沢西小学校体育館</t>
  </si>
  <si>
    <t>総合体育館</t>
  </si>
  <si>
    <t>文化交流センター</t>
  </si>
  <si>
    <t>湯沢南中学校体育館</t>
  </si>
  <si>
    <t>ふるさとふれあいセンター</t>
  </si>
  <si>
    <t>湯沢東小学校体育館</t>
  </si>
  <si>
    <t>湯沢北中学校体育館</t>
  </si>
  <si>
    <t>幡野地区センター</t>
  </si>
  <si>
    <t>山田小学校体育館</t>
  </si>
  <si>
    <t>山田中学校体育館</t>
  </si>
  <si>
    <t>旧三関小学校体育館</t>
  </si>
  <si>
    <t>旧須川小学校体育館</t>
  </si>
  <si>
    <t>高松地区センター</t>
  </si>
  <si>
    <t>稲川農村環境改善センター</t>
  </si>
  <si>
    <t>稲川体育館</t>
  </si>
  <si>
    <t>雄勝小学校体育館</t>
  </si>
  <si>
    <t>雄勝中学校体育館</t>
  </si>
  <si>
    <t>雄心館</t>
  </si>
  <si>
    <t>横堀交流センター体育館</t>
  </si>
  <si>
    <t>旧院内小学校体育館</t>
  </si>
  <si>
    <t>雄勝スポーツセンター体育館</t>
  </si>
  <si>
    <t>旧中山小学校体育館</t>
  </si>
  <si>
    <t>小野地区センター体育館</t>
  </si>
  <si>
    <t>皆瀬小学校体育館</t>
  </si>
  <si>
    <t>皆瀬中学校体育館</t>
  </si>
  <si>
    <t>南部文化交流センター</t>
    <rPh sb="0" eb="2">
      <t>ナンブ</t>
    </rPh>
    <rPh sb="2" eb="6">
      <t>ブンカコウリュウ</t>
    </rPh>
    <phoneticPr fontId="2"/>
  </si>
  <si>
    <t>旧稲庭小学校体育館</t>
    <rPh sb="0" eb="1">
      <t>キュウ</t>
    </rPh>
    <phoneticPr fontId="2"/>
  </si>
  <si>
    <t>旧三梨小学校体育館</t>
    <phoneticPr fontId="2"/>
  </si>
  <si>
    <t>稲川中学校体育館</t>
    <phoneticPr fontId="2"/>
  </si>
  <si>
    <t>旧駒形小学校体育館</t>
    <phoneticPr fontId="2"/>
  </si>
  <si>
    <t>稲川小学校体育館</t>
    <rPh sb="0" eb="2">
      <t>イナカワ</t>
    </rPh>
    <rPh sb="2" eb="5">
      <t>ショウガッコウ</t>
    </rPh>
    <phoneticPr fontId="2"/>
  </si>
  <si>
    <t>湯ノ原二丁目1-1</t>
  </si>
  <si>
    <t>金谷字樋口123</t>
  </si>
  <si>
    <t>稲庭町字琵琶倉24</t>
  </si>
  <si>
    <t>三梨町字清水小屋244</t>
  </si>
  <si>
    <t>三梨町字間明田140</t>
  </si>
  <si>
    <t>川連町字上平城120</t>
  </si>
  <si>
    <t>川連町字道下86</t>
  </si>
  <si>
    <t>駒形町字三又前田面47-4</t>
  </si>
  <si>
    <t>横堀字小田中5-2</t>
  </si>
  <si>
    <t>皆瀬字下菅生27</t>
  </si>
  <si>
    <t>皆瀬字下菅生24-1</t>
  </si>
  <si>
    <t>湯沢翔北高等学校</t>
  </si>
  <si>
    <t>湯沢西小学校</t>
  </si>
  <si>
    <t>湯沢南中学校</t>
  </si>
  <si>
    <t>湯沢東小学校</t>
  </si>
  <si>
    <t>湯沢北中学校</t>
  </si>
  <si>
    <t>山田小学校</t>
  </si>
  <si>
    <t>山田中学校</t>
  </si>
  <si>
    <t>湯沢市（財政課）</t>
  </si>
  <si>
    <t>稲川中学校</t>
  </si>
  <si>
    <t>稲川生涯学習センター</t>
  </si>
  <si>
    <t>雄勝小学校</t>
  </si>
  <si>
    <t>雄勝中学校</t>
  </si>
  <si>
    <t>雄勝スポーツセンター</t>
  </si>
  <si>
    <t>小野地区センター</t>
  </si>
  <si>
    <t>皆瀬小学校</t>
  </si>
  <si>
    <t>皆瀬中学校</t>
  </si>
  <si>
    <t>湯沢市（まちづくり協働課）</t>
    <rPh sb="9" eb="11">
      <t>キョウドウ</t>
    </rPh>
    <phoneticPr fontId="2"/>
  </si>
  <si>
    <t>稲川小学校</t>
    <rPh sb="0" eb="2">
      <t>イナカワ</t>
    </rPh>
    <phoneticPr fontId="2"/>
  </si>
  <si>
    <t>0183-79-5200</t>
  </si>
  <si>
    <t>0183-72-5150</t>
  </si>
  <si>
    <t>0183-73-5396</t>
  </si>
  <si>
    <t>0183-72-6500</t>
  </si>
  <si>
    <t>0183-73-9690</t>
  </si>
  <si>
    <t>0183-73-5145</t>
  </si>
  <si>
    <t>0183-73-2904</t>
  </si>
  <si>
    <t>0183-72-5125</t>
  </si>
  <si>
    <t>0183-72-5127</t>
  </si>
  <si>
    <t>0183-73-2718</t>
  </si>
  <si>
    <t>0183-73-3016</t>
  </si>
  <si>
    <t>0183-73-3017</t>
  </si>
  <si>
    <t>0183-55-8276</t>
  </si>
  <si>
    <t>0183-79-3370</t>
  </si>
  <si>
    <t>0183-42-2160</t>
  </si>
  <si>
    <t>0183-42-5816</t>
  </si>
  <si>
    <t>0183-42-2501</t>
  </si>
  <si>
    <t>0183-52-5515</t>
  </si>
  <si>
    <t>0183-52-2375</t>
  </si>
  <si>
    <t>0183-55-8249</t>
  </si>
  <si>
    <t>0183-55-2277</t>
  </si>
  <si>
    <t>0183-52-2590</t>
  </si>
  <si>
    <t>0183-58-4080</t>
  </si>
  <si>
    <t>0183-46-2003</t>
  </si>
  <si>
    <t>想定収容人数(2.0㎡あたり1人)</t>
    <rPh sb="0" eb="2">
      <t>ソウテイ</t>
    </rPh>
    <rPh sb="2" eb="4">
      <t>シュウヨウ</t>
    </rPh>
    <rPh sb="4" eb="6">
      <t>ニンズウ</t>
    </rPh>
    <rPh sb="15" eb="1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</si>
</sst>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8"/>
      <color rgb="FFFF000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color theme="1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0" fontId="10" fillId="4" borderId="13" xfId="0" applyFont="1" applyFill="1" applyBorder="1">
      <alignment vertical="center"/>
    </xf>
    <xf numFmtId="0" fontId="10" fillId="0" borderId="9" xfId="0" applyFont="1" applyBorder="1">
      <alignment vertical="center"/>
    </xf>
    <xf numFmtId="0" fontId="10" fillId="5" borderId="15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4" borderId="14" xfId="0" applyFont="1" applyFill="1" applyBorder="1" applyAlignment="1">
      <alignment vertical="center" shrinkToFit="1"/>
    </xf>
    <xf numFmtId="0" fontId="11" fillId="5" borderId="16" xfId="0" applyFont="1" applyFill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20" xfId="0" applyFont="1" applyFill="1" applyBorder="1">
      <alignment vertical="center"/>
    </xf>
    <xf numFmtId="0" fontId="11" fillId="5" borderId="17" xfId="0" applyFont="1" applyFill="1" applyBorder="1">
      <alignment vertical="center"/>
    </xf>
    <xf numFmtId="176" fontId="9" fillId="4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9" fillId="0" borderId="12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76" fontId="12" fillId="4" borderId="12" xfId="0" applyNumberFormat="1" applyFont="1" applyFill="1" applyBorder="1" applyAlignment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vertical="center"/>
    </xf>
    <xf numFmtId="176" fontId="12" fillId="4" borderId="14" xfId="0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176" fontId="11" fillId="5" borderId="16" xfId="0" applyNumberFormat="1" applyFont="1" applyFill="1" applyBorder="1" applyAlignment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12" fillId="5" borderId="1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top"/>
    </xf>
    <xf numFmtId="0" fontId="13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" xfId="0" applyFont="1" applyBorder="1" applyAlignment="1">
      <alignment horizontal="justify" vertical="center" wrapText="1"/>
    </xf>
    <xf numFmtId="0" fontId="1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2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8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177" fontId="6" fillId="0" borderId="0" xfId="0" applyNumberFormat="1" applyFont="1">
      <alignment vertical="center"/>
    </xf>
    <xf numFmtId="177" fontId="1" fillId="0" borderId="7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177" fontId="10" fillId="4" borderId="14" xfId="0" applyNumberFormat="1" applyFont="1" applyFill="1" applyBorder="1" applyAlignment="1">
      <alignment vertical="center"/>
    </xf>
    <xf numFmtId="177" fontId="10" fillId="0" borderId="12" xfId="0" applyNumberFormat="1" applyFont="1" applyBorder="1">
      <alignment vertical="center"/>
    </xf>
    <xf numFmtId="177" fontId="10" fillId="4" borderId="14" xfId="0" applyNumberFormat="1" applyFont="1" applyFill="1" applyBorder="1">
      <alignment vertical="center"/>
    </xf>
    <xf numFmtId="177" fontId="10" fillId="0" borderId="10" xfId="0" applyNumberFormat="1" applyFont="1" applyBorder="1">
      <alignment vertical="center"/>
    </xf>
    <xf numFmtId="177" fontId="11" fillId="5" borderId="16" xfId="0" applyNumberFormat="1" applyFont="1" applyFill="1" applyBorder="1">
      <alignment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177" fontId="14" fillId="0" borderId="0" xfId="0" applyNumberFormat="1" applyFont="1">
      <alignment vertical="center"/>
    </xf>
    <xf numFmtId="0" fontId="14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>
      <alignment vertical="center"/>
    </xf>
    <xf numFmtId="0" fontId="17" fillId="0" borderId="0" xfId="0" applyFont="1" applyFill="1" applyAlignment="1">
      <alignment horizontal="center" vertical="center"/>
    </xf>
    <xf numFmtId="176" fontId="10" fillId="0" borderId="12" xfId="0" applyNumberFormat="1" applyFont="1" applyBorder="1" applyAlignment="1">
      <alignment vertical="center"/>
    </xf>
    <xf numFmtId="58" fontId="14" fillId="0" borderId="0" xfId="0" applyNumberFormat="1" applyFont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24" xfId="0" applyFont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vertical="center"/>
    </xf>
    <xf numFmtId="176" fontId="11" fillId="4" borderId="12" xfId="0" applyNumberFormat="1" applyFont="1" applyFill="1" applyBorder="1" applyAlignment="1">
      <alignment vertical="center"/>
    </xf>
    <xf numFmtId="176" fontId="11" fillId="4" borderId="14" xfId="0" applyNumberFormat="1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76" fontId="11" fillId="5" borderId="16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shrinkToFit="1"/>
    </xf>
    <xf numFmtId="0" fontId="1" fillId="4" borderId="23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177" fontId="1" fillId="4" borderId="1" xfId="0" applyNumberFormat="1" applyFont="1" applyFill="1" applyBorder="1" applyAlignment="1">
      <alignment horizontal="center" vertical="center" wrapText="1"/>
    </xf>
    <xf numFmtId="177" fontId="1" fillId="4" borderId="2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69988</xdr:colOff>
      <xdr:row>39</xdr:row>
      <xdr:rowOff>49695</xdr:rowOff>
    </xdr:from>
    <xdr:to>
      <xdr:col>22</xdr:col>
      <xdr:colOff>313083</xdr:colOff>
      <xdr:row>45</xdr:row>
      <xdr:rowOff>47624</xdr:rowOff>
    </xdr:to>
    <xdr:sp macro="" textlink="">
      <xdr:nvSpPr>
        <xdr:cNvPr id="2" name="テキスト ボックス 1"/>
        <xdr:cNvSpPr txBox="1"/>
      </xdr:nvSpPr>
      <xdr:spPr>
        <a:xfrm>
          <a:off x="7300705" y="15944021"/>
          <a:ext cx="2992921" cy="8924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秋田県の地震被害想定調査（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H25.8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報告）によると「横手盆地真昼山連動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ﾏｸﾞﾆﾁｭｰﾄﾞ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8.1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、冬季、深夜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」地震が発生した場合、湯沢市において、発災４日後に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「約人口の２割」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の避難者が発生するとされている。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="130" zoomScaleNormal="130" zoomScaleSheetLayoutView="115" workbookViewId="0">
      <selection activeCell="R11" sqref="R11"/>
    </sheetView>
  </sheetViews>
  <sheetFormatPr defaultRowHeight="14.25" x14ac:dyDescent="0.15"/>
  <cols>
    <col min="1" max="1" width="4.75" style="19" customWidth="1"/>
    <col min="2" max="2" width="27.625" style="13" customWidth="1"/>
    <col min="3" max="3" width="27.625" style="40" customWidth="1"/>
    <col min="4" max="4" width="23.75" style="90" customWidth="1"/>
    <col min="5" max="5" width="14.75" style="90" customWidth="1"/>
    <col min="6" max="6" width="5.625" style="80" customWidth="1"/>
    <col min="7" max="7" width="16.5" style="80" customWidth="1"/>
    <col min="8" max="8" width="7.25" style="95" customWidth="1"/>
    <col min="9" max="9" width="7.25" style="13" customWidth="1"/>
    <col min="10" max="10" width="8.25" style="14" hidden="1" customWidth="1"/>
    <col min="11" max="11" width="22" style="15" hidden="1" customWidth="1"/>
    <col min="12" max="12" width="57.625" style="13" hidden="1" customWidth="1"/>
    <col min="13" max="13" width="7.875" style="16" hidden="1" customWidth="1"/>
    <col min="14" max="14" width="4.25" style="16" hidden="1" customWidth="1"/>
    <col min="15" max="17" width="4.75" style="16" hidden="1" customWidth="1"/>
    <col min="19" max="19" width="9" style="17"/>
    <col min="20" max="16384" width="9" style="13"/>
  </cols>
  <sheetData>
    <row r="1" spans="1:19" s="110" customFormat="1" ht="17.25" x14ac:dyDescent="0.15">
      <c r="A1" s="118" t="s">
        <v>149</v>
      </c>
      <c r="B1" s="118"/>
      <c r="C1" s="118"/>
      <c r="D1" s="118"/>
      <c r="E1" s="118"/>
      <c r="F1" s="118"/>
      <c r="G1" s="118"/>
      <c r="H1" s="118"/>
      <c r="I1" s="115" t="s">
        <v>150</v>
      </c>
      <c r="J1" s="105"/>
      <c r="K1" s="111"/>
      <c r="M1" s="112"/>
      <c r="N1" s="112"/>
      <c r="O1" s="112"/>
      <c r="P1" s="112"/>
      <c r="Q1" s="112"/>
      <c r="R1" s="113"/>
      <c r="S1" s="114"/>
    </row>
    <row r="2" spans="1:19" s="76" customFormat="1" ht="11.25" x14ac:dyDescent="0.15">
      <c r="A2" s="73"/>
      <c r="C2" s="106"/>
      <c r="D2" s="107"/>
      <c r="E2" s="107"/>
      <c r="G2" s="120">
        <v>45597</v>
      </c>
      <c r="H2" s="121"/>
      <c r="I2" s="108" t="s">
        <v>147</v>
      </c>
      <c r="J2" s="79"/>
      <c r="K2" s="75"/>
      <c r="M2" s="74"/>
      <c r="N2" s="74"/>
      <c r="O2" s="74"/>
      <c r="P2" s="74"/>
      <c r="Q2" s="74"/>
      <c r="R2" s="77"/>
      <c r="S2" s="85"/>
    </row>
    <row r="3" spans="1:19" s="76" customFormat="1" ht="12" thickBot="1" x14ac:dyDescent="0.2">
      <c r="A3" s="73"/>
      <c r="C3" s="106"/>
      <c r="D3" s="107"/>
      <c r="E3" s="107"/>
      <c r="G3" s="109"/>
      <c r="H3" s="122" t="s">
        <v>148</v>
      </c>
      <c r="I3" s="122"/>
      <c r="J3" s="79"/>
      <c r="K3" s="75"/>
      <c r="M3" s="74"/>
      <c r="N3" s="74"/>
      <c r="O3" s="74"/>
      <c r="P3" s="74"/>
      <c r="Q3" s="74"/>
      <c r="R3" s="77"/>
      <c r="S3" s="85"/>
    </row>
    <row r="4" spans="1:19" s="16" customFormat="1" ht="19.5" customHeight="1" x14ac:dyDescent="0.15">
      <c r="A4" s="133" t="s">
        <v>0</v>
      </c>
      <c r="B4" s="123" t="s">
        <v>1</v>
      </c>
      <c r="C4" s="136" t="s">
        <v>2</v>
      </c>
      <c r="D4" s="139" t="s">
        <v>144</v>
      </c>
      <c r="E4" s="140"/>
      <c r="F4" s="123" t="s">
        <v>145</v>
      </c>
      <c r="G4" s="123" t="s">
        <v>146</v>
      </c>
      <c r="H4" s="145" t="s">
        <v>236</v>
      </c>
      <c r="I4" s="123" t="s">
        <v>4</v>
      </c>
      <c r="J4" s="133" t="s">
        <v>105</v>
      </c>
      <c r="K4" s="123" t="s">
        <v>135</v>
      </c>
      <c r="L4" s="123" t="s">
        <v>3</v>
      </c>
      <c r="M4" s="123" t="s">
        <v>49</v>
      </c>
      <c r="N4" s="123" t="s">
        <v>83</v>
      </c>
      <c r="O4" s="123" t="s">
        <v>50</v>
      </c>
      <c r="P4" s="123" t="s">
        <v>51</v>
      </c>
      <c r="Q4" s="123" t="s">
        <v>52</v>
      </c>
      <c r="S4" s="38"/>
    </row>
    <row r="5" spans="1:19" s="16" customFormat="1" ht="19.5" customHeight="1" x14ac:dyDescent="0.15">
      <c r="A5" s="134"/>
      <c r="B5" s="124"/>
      <c r="C5" s="137"/>
      <c r="D5" s="141"/>
      <c r="E5" s="142"/>
      <c r="F5" s="124"/>
      <c r="G5" s="124"/>
      <c r="H5" s="146"/>
      <c r="I5" s="124"/>
      <c r="J5" s="134"/>
      <c r="K5" s="124"/>
      <c r="L5" s="124"/>
      <c r="M5" s="124"/>
      <c r="N5" s="124"/>
      <c r="O5" s="124"/>
      <c r="P5" s="124"/>
      <c r="Q5" s="124"/>
      <c r="S5" s="38"/>
    </row>
    <row r="6" spans="1:19" s="16" customFormat="1" ht="19.5" customHeight="1" thickBot="1" x14ac:dyDescent="0.2">
      <c r="A6" s="135"/>
      <c r="B6" s="125"/>
      <c r="C6" s="138"/>
      <c r="D6" s="143"/>
      <c r="E6" s="144"/>
      <c r="F6" s="125"/>
      <c r="G6" s="125"/>
      <c r="H6" s="147"/>
      <c r="I6" s="125"/>
      <c r="J6" s="135"/>
      <c r="K6" s="125"/>
      <c r="L6" s="125"/>
      <c r="M6" s="125"/>
      <c r="N6" s="125"/>
      <c r="O6" s="125"/>
      <c r="P6" s="125"/>
      <c r="Q6" s="125"/>
      <c r="S6" s="38"/>
    </row>
    <row r="7" spans="1:19" ht="12.75" customHeight="1" thickBot="1" x14ac:dyDescent="0.2">
      <c r="A7" s="9">
        <v>1</v>
      </c>
      <c r="B7" s="5" t="s">
        <v>151</v>
      </c>
      <c r="C7" s="47" t="s">
        <v>183</v>
      </c>
      <c r="D7" s="83" t="s">
        <v>194</v>
      </c>
      <c r="E7" s="84" t="s">
        <v>212</v>
      </c>
      <c r="F7" s="81">
        <v>1</v>
      </c>
      <c r="G7" s="81"/>
      <c r="H7" s="96">
        <v>675</v>
      </c>
      <c r="I7" s="4">
        <v>1351</v>
      </c>
      <c r="J7" s="12" t="s">
        <v>106</v>
      </c>
      <c r="K7" s="78" t="s">
        <v>5</v>
      </c>
      <c r="L7" s="2" t="s">
        <v>5</v>
      </c>
      <c r="M7" s="1"/>
      <c r="N7" s="1"/>
      <c r="O7" s="1" t="s">
        <v>53</v>
      </c>
      <c r="P7" s="1" t="s">
        <v>54</v>
      </c>
      <c r="Q7" s="1" t="s">
        <v>54</v>
      </c>
    </row>
    <row r="8" spans="1:19" ht="12.75" customHeight="1" thickBot="1" x14ac:dyDescent="0.2">
      <c r="A8" s="9">
        <v>2</v>
      </c>
      <c r="B8" s="5" t="s">
        <v>152</v>
      </c>
      <c r="C8" s="47" t="s">
        <v>8</v>
      </c>
      <c r="D8" s="86" t="s">
        <v>195</v>
      </c>
      <c r="E8" s="87" t="s">
        <v>213</v>
      </c>
      <c r="F8" s="81">
        <v>1</v>
      </c>
      <c r="G8" s="81"/>
      <c r="H8" s="96">
        <v>808</v>
      </c>
      <c r="I8" s="4">
        <v>1617</v>
      </c>
      <c r="J8" s="12" t="s">
        <v>106</v>
      </c>
      <c r="K8" s="78" t="s">
        <v>9</v>
      </c>
      <c r="L8" s="2" t="s">
        <v>9</v>
      </c>
      <c r="M8" s="1" t="s">
        <v>56</v>
      </c>
      <c r="N8" s="1"/>
      <c r="O8" s="1" t="s">
        <v>53</v>
      </c>
      <c r="P8" s="6" t="s">
        <v>84</v>
      </c>
      <c r="Q8" s="1" t="s">
        <v>54</v>
      </c>
    </row>
    <row r="9" spans="1:19" ht="12.75" customHeight="1" thickBot="1" x14ac:dyDescent="0.2">
      <c r="A9" s="48">
        <v>3</v>
      </c>
      <c r="B9" s="5" t="s">
        <v>177</v>
      </c>
      <c r="C9" s="47" t="s">
        <v>11</v>
      </c>
      <c r="D9" s="93" t="s">
        <v>177</v>
      </c>
      <c r="E9" s="91" t="s">
        <v>214</v>
      </c>
      <c r="F9" s="81">
        <v>1</v>
      </c>
      <c r="G9" s="81"/>
      <c r="H9" s="96">
        <v>156</v>
      </c>
      <c r="I9" s="3">
        <v>515</v>
      </c>
      <c r="J9" s="12" t="s">
        <v>106</v>
      </c>
      <c r="K9" s="78" t="s">
        <v>10</v>
      </c>
      <c r="L9" s="2" t="s">
        <v>10</v>
      </c>
      <c r="M9" s="1" t="s">
        <v>57</v>
      </c>
      <c r="N9" s="1"/>
      <c r="O9" s="1" t="s">
        <v>53</v>
      </c>
      <c r="P9" s="1" t="s">
        <v>54</v>
      </c>
      <c r="Q9" s="1" t="s">
        <v>54</v>
      </c>
    </row>
    <row r="10" spans="1:19" ht="12.75" customHeight="1" thickBot="1" x14ac:dyDescent="0.2">
      <c r="A10" s="48">
        <v>4</v>
      </c>
      <c r="B10" s="5" t="s">
        <v>153</v>
      </c>
      <c r="C10" s="47" t="s">
        <v>13</v>
      </c>
      <c r="D10" s="94" t="s">
        <v>153</v>
      </c>
      <c r="E10" s="49" t="s">
        <v>215</v>
      </c>
      <c r="F10" s="81">
        <v>1</v>
      </c>
      <c r="G10" s="81"/>
      <c r="H10" s="96">
        <v>2461</v>
      </c>
      <c r="I10" s="4">
        <v>4923</v>
      </c>
      <c r="J10" s="12" t="s">
        <v>106</v>
      </c>
      <c r="K10" s="78" t="s">
        <v>142</v>
      </c>
      <c r="L10" s="2" t="s">
        <v>12</v>
      </c>
      <c r="M10" s="1" t="s">
        <v>58</v>
      </c>
      <c r="N10" s="1"/>
      <c r="O10" s="1" t="s">
        <v>53</v>
      </c>
      <c r="P10" s="6" t="s">
        <v>86</v>
      </c>
      <c r="Q10" s="1" t="s">
        <v>54</v>
      </c>
    </row>
    <row r="11" spans="1:19" ht="12.75" customHeight="1" thickBot="1" x14ac:dyDescent="0.2">
      <c r="A11" s="48">
        <v>5</v>
      </c>
      <c r="B11" s="5" t="s">
        <v>154</v>
      </c>
      <c r="C11" s="47" t="s">
        <v>14</v>
      </c>
      <c r="D11" s="94" t="s">
        <v>154</v>
      </c>
      <c r="E11" s="49" t="s">
        <v>216</v>
      </c>
      <c r="F11" s="81">
        <v>1</v>
      </c>
      <c r="G11" s="81"/>
      <c r="H11" s="96">
        <v>231</v>
      </c>
      <c r="I11" s="3">
        <v>463</v>
      </c>
      <c r="J11" s="12" t="s">
        <v>106</v>
      </c>
      <c r="K11" s="78" t="s">
        <v>12</v>
      </c>
      <c r="L11" s="2" t="s">
        <v>12</v>
      </c>
      <c r="M11" s="1" t="s">
        <v>59</v>
      </c>
      <c r="N11" s="1"/>
      <c r="O11" s="1" t="s">
        <v>53</v>
      </c>
      <c r="P11" s="6" t="s">
        <v>86</v>
      </c>
      <c r="Q11" s="1" t="s">
        <v>54</v>
      </c>
      <c r="S11" s="18"/>
    </row>
    <row r="12" spans="1:19" ht="12.75" customHeight="1" thickBot="1" x14ac:dyDescent="0.2">
      <c r="A12" s="48">
        <v>6</v>
      </c>
      <c r="B12" s="5" t="s">
        <v>155</v>
      </c>
      <c r="C12" s="47" t="s">
        <v>23</v>
      </c>
      <c r="D12" s="86" t="s">
        <v>196</v>
      </c>
      <c r="E12" s="87" t="s">
        <v>217</v>
      </c>
      <c r="F12" s="81">
        <v>1</v>
      </c>
      <c r="G12" s="81"/>
      <c r="H12" s="96">
        <v>736</v>
      </c>
      <c r="I12" s="4">
        <v>1472</v>
      </c>
      <c r="J12" s="12" t="s">
        <v>106</v>
      </c>
      <c r="K12" s="78" t="s">
        <v>24</v>
      </c>
      <c r="L12" s="2" t="s">
        <v>24</v>
      </c>
      <c r="M12" s="8" t="s">
        <v>64</v>
      </c>
      <c r="N12" s="8" t="s">
        <v>88</v>
      </c>
      <c r="O12" s="11" t="s">
        <v>53</v>
      </c>
      <c r="P12" s="1" t="s">
        <v>54</v>
      </c>
      <c r="Q12" s="1" t="s">
        <v>54</v>
      </c>
    </row>
    <row r="13" spans="1:19" ht="12.75" customHeight="1" thickBot="1" x14ac:dyDescent="0.2">
      <c r="A13" s="48">
        <v>7</v>
      </c>
      <c r="B13" s="5" t="s">
        <v>156</v>
      </c>
      <c r="C13" s="47" t="s">
        <v>15</v>
      </c>
      <c r="D13" s="86" t="s">
        <v>156</v>
      </c>
      <c r="E13" s="87" t="s">
        <v>218</v>
      </c>
      <c r="F13" s="81">
        <v>1</v>
      </c>
      <c r="G13" s="81"/>
      <c r="H13" s="96">
        <v>342</v>
      </c>
      <c r="I13" s="3">
        <v>685</v>
      </c>
      <c r="J13" s="12" t="s">
        <v>90</v>
      </c>
      <c r="K13" s="78" t="s">
        <v>136</v>
      </c>
      <c r="L13" s="2" t="s">
        <v>89</v>
      </c>
      <c r="M13" s="1"/>
      <c r="N13" s="1"/>
      <c r="O13" s="1" t="s">
        <v>53</v>
      </c>
      <c r="P13" s="1" t="s">
        <v>54</v>
      </c>
      <c r="Q13" s="1" t="s">
        <v>54</v>
      </c>
    </row>
    <row r="14" spans="1:19" ht="12.75" customHeight="1" thickBot="1" x14ac:dyDescent="0.2">
      <c r="A14" s="48">
        <v>8</v>
      </c>
      <c r="B14" s="5" t="s">
        <v>157</v>
      </c>
      <c r="C14" s="47" t="s">
        <v>6</v>
      </c>
      <c r="D14" s="86" t="s">
        <v>197</v>
      </c>
      <c r="E14" s="87" t="s">
        <v>219</v>
      </c>
      <c r="F14" s="81">
        <v>1</v>
      </c>
      <c r="G14" s="81"/>
      <c r="H14" s="96">
        <v>800</v>
      </c>
      <c r="I14" s="4">
        <v>1601</v>
      </c>
      <c r="J14" s="12" t="s">
        <v>107</v>
      </c>
      <c r="K14" s="78" t="s">
        <v>7</v>
      </c>
      <c r="L14" s="2" t="s">
        <v>7</v>
      </c>
      <c r="M14" s="1" t="s">
        <v>55</v>
      </c>
      <c r="N14" s="1"/>
      <c r="O14" s="1" t="s">
        <v>53</v>
      </c>
      <c r="P14" s="1" t="s">
        <v>54</v>
      </c>
      <c r="Q14" s="1" t="s">
        <v>54</v>
      </c>
    </row>
    <row r="15" spans="1:19" ht="12.75" customHeight="1" thickBot="1" x14ac:dyDescent="0.2">
      <c r="A15" s="48">
        <v>9</v>
      </c>
      <c r="B15" s="5" t="s">
        <v>158</v>
      </c>
      <c r="C15" s="47" t="s">
        <v>6</v>
      </c>
      <c r="D15" s="86" t="s">
        <v>198</v>
      </c>
      <c r="E15" s="87" t="s">
        <v>220</v>
      </c>
      <c r="F15" s="81">
        <v>1</v>
      </c>
      <c r="G15" s="81"/>
      <c r="H15" s="96">
        <v>1261</v>
      </c>
      <c r="I15" s="4">
        <v>2523</v>
      </c>
      <c r="J15" s="12" t="s">
        <v>107</v>
      </c>
      <c r="K15" s="78" t="s">
        <v>7</v>
      </c>
      <c r="L15" s="2" t="s">
        <v>7</v>
      </c>
      <c r="M15" s="1" t="s">
        <v>60</v>
      </c>
      <c r="N15" s="1"/>
      <c r="O15" s="1" t="s">
        <v>53</v>
      </c>
      <c r="P15" s="1" t="s">
        <v>54</v>
      </c>
      <c r="Q15" s="1" t="s">
        <v>54</v>
      </c>
    </row>
    <row r="16" spans="1:19" ht="12.75" customHeight="1" thickBot="1" x14ac:dyDescent="0.2">
      <c r="A16" s="48">
        <v>10</v>
      </c>
      <c r="B16" s="5" t="s">
        <v>159</v>
      </c>
      <c r="C16" s="47" t="s">
        <v>184</v>
      </c>
      <c r="D16" s="86" t="s">
        <v>159</v>
      </c>
      <c r="E16" s="87" t="s">
        <v>221</v>
      </c>
      <c r="F16" s="81">
        <v>1</v>
      </c>
      <c r="G16" s="81"/>
      <c r="H16" s="96">
        <v>588</v>
      </c>
      <c r="I16" s="4">
        <v>1177</v>
      </c>
      <c r="J16" s="12" t="s">
        <v>91</v>
      </c>
      <c r="K16" s="78" t="s">
        <v>137</v>
      </c>
      <c r="L16" s="2" t="s">
        <v>16</v>
      </c>
      <c r="M16" s="1" t="s">
        <v>131</v>
      </c>
      <c r="N16" s="1"/>
      <c r="O16" s="1" t="s">
        <v>53</v>
      </c>
      <c r="P16" s="6" t="s">
        <v>87</v>
      </c>
      <c r="Q16" s="1" t="s">
        <v>54</v>
      </c>
    </row>
    <row r="17" spans="1:17" ht="12.75" customHeight="1" thickBot="1" x14ac:dyDescent="0.2">
      <c r="A17" s="48">
        <v>11</v>
      </c>
      <c r="B17" s="5" t="s">
        <v>160</v>
      </c>
      <c r="C17" s="47" t="s">
        <v>18</v>
      </c>
      <c r="D17" s="86" t="s">
        <v>199</v>
      </c>
      <c r="E17" s="87" t="s">
        <v>222</v>
      </c>
      <c r="F17" s="81">
        <v>1</v>
      </c>
      <c r="G17" s="81"/>
      <c r="H17" s="96">
        <v>587</v>
      </c>
      <c r="I17" s="4">
        <v>1174</v>
      </c>
      <c r="J17" s="12" t="s">
        <v>92</v>
      </c>
      <c r="K17" s="78" t="s">
        <v>17</v>
      </c>
      <c r="L17" s="2" t="s">
        <v>17</v>
      </c>
      <c r="M17" s="1" t="s">
        <v>61</v>
      </c>
      <c r="N17" s="1"/>
      <c r="O17" s="1" t="s">
        <v>53</v>
      </c>
      <c r="P17" s="1" t="s">
        <v>54</v>
      </c>
      <c r="Q17" s="1" t="s">
        <v>54</v>
      </c>
    </row>
    <row r="18" spans="1:17" ht="12.75" customHeight="1" thickBot="1" x14ac:dyDescent="0.2">
      <c r="A18" s="48">
        <v>12</v>
      </c>
      <c r="B18" s="5" t="s">
        <v>161</v>
      </c>
      <c r="C18" s="47" t="s">
        <v>19</v>
      </c>
      <c r="D18" s="86" t="s">
        <v>200</v>
      </c>
      <c r="E18" s="87" t="s">
        <v>223</v>
      </c>
      <c r="F18" s="81">
        <v>1</v>
      </c>
      <c r="G18" s="81"/>
      <c r="H18" s="96">
        <v>508</v>
      </c>
      <c r="I18" s="4">
        <v>1016</v>
      </c>
      <c r="J18" s="12" t="s">
        <v>92</v>
      </c>
      <c r="K18" s="78" t="s">
        <v>20</v>
      </c>
      <c r="L18" s="2" t="s">
        <v>20</v>
      </c>
      <c r="M18" s="8" t="s">
        <v>62</v>
      </c>
      <c r="N18" s="8" t="s">
        <v>88</v>
      </c>
      <c r="O18" s="11" t="s">
        <v>53</v>
      </c>
      <c r="P18" s="1" t="s">
        <v>54</v>
      </c>
      <c r="Q18" s="1" t="s">
        <v>54</v>
      </c>
    </row>
    <row r="19" spans="1:17" ht="12.75" customHeight="1" thickBot="1" x14ac:dyDescent="0.2">
      <c r="A19" s="48">
        <v>13</v>
      </c>
      <c r="B19" s="5" t="s">
        <v>162</v>
      </c>
      <c r="C19" s="47" t="s">
        <v>22</v>
      </c>
      <c r="D19" s="86" t="s">
        <v>201</v>
      </c>
      <c r="E19" s="87" t="s">
        <v>224</v>
      </c>
      <c r="F19" s="81">
        <v>1</v>
      </c>
      <c r="G19" s="81"/>
      <c r="H19" s="96">
        <v>525</v>
      </c>
      <c r="I19" s="4">
        <v>1051</v>
      </c>
      <c r="J19" s="12" t="s">
        <v>93</v>
      </c>
      <c r="K19" s="78" t="s">
        <v>21</v>
      </c>
      <c r="L19" s="2" t="s">
        <v>21</v>
      </c>
      <c r="M19" s="1" t="s">
        <v>63</v>
      </c>
      <c r="N19" s="1"/>
      <c r="O19" s="1" t="s">
        <v>53</v>
      </c>
      <c r="P19" s="1" t="s">
        <v>54</v>
      </c>
      <c r="Q19" s="1" t="s">
        <v>54</v>
      </c>
    </row>
    <row r="20" spans="1:17" ht="12.75" customHeight="1" thickBot="1" x14ac:dyDescent="0.2">
      <c r="A20" s="48">
        <v>14</v>
      </c>
      <c r="B20" s="5" t="s">
        <v>163</v>
      </c>
      <c r="C20" s="47" t="s">
        <v>26</v>
      </c>
      <c r="D20" s="86" t="s">
        <v>201</v>
      </c>
      <c r="E20" s="87" t="s">
        <v>224</v>
      </c>
      <c r="F20" s="81">
        <v>1</v>
      </c>
      <c r="G20" s="81"/>
      <c r="H20" s="96">
        <v>525</v>
      </c>
      <c r="I20" s="4">
        <v>1030</v>
      </c>
      <c r="J20" s="12" t="s">
        <v>94</v>
      </c>
      <c r="K20" s="78" t="s">
        <v>25</v>
      </c>
      <c r="L20" s="2" t="s">
        <v>25</v>
      </c>
      <c r="M20" s="1" t="s">
        <v>65</v>
      </c>
      <c r="N20" s="1"/>
      <c r="O20" s="1" t="s">
        <v>53</v>
      </c>
      <c r="P20" s="6" t="s">
        <v>84</v>
      </c>
      <c r="Q20" s="1" t="s">
        <v>54</v>
      </c>
    </row>
    <row r="21" spans="1:17" ht="12.75" customHeight="1" thickBot="1" x14ac:dyDescent="0.2">
      <c r="A21" s="48">
        <v>15</v>
      </c>
      <c r="B21" s="5" t="s">
        <v>164</v>
      </c>
      <c r="C21" s="47" t="s">
        <v>27</v>
      </c>
      <c r="D21" s="86" t="s">
        <v>164</v>
      </c>
      <c r="E21" s="87" t="s">
        <v>225</v>
      </c>
      <c r="F21" s="81">
        <v>1</v>
      </c>
      <c r="G21" s="81"/>
      <c r="H21" s="96">
        <v>1488</v>
      </c>
      <c r="I21" s="4">
        <v>2977</v>
      </c>
      <c r="J21" s="12" t="s">
        <v>95</v>
      </c>
      <c r="K21" s="78" t="s">
        <v>28</v>
      </c>
      <c r="L21" s="2" t="s">
        <v>28</v>
      </c>
      <c r="M21" s="1" t="s">
        <v>66</v>
      </c>
      <c r="N21" s="1"/>
      <c r="O21" s="1" t="s">
        <v>53</v>
      </c>
      <c r="P21" s="1" t="s">
        <v>54</v>
      </c>
      <c r="Q21" s="1" t="s">
        <v>54</v>
      </c>
    </row>
    <row r="22" spans="1:17" ht="12.75" customHeight="1" thickBot="1" x14ac:dyDescent="0.2">
      <c r="A22" s="48">
        <v>16</v>
      </c>
      <c r="B22" s="5" t="s">
        <v>178</v>
      </c>
      <c r="C22" s="47" t="s">
        <v>185</v>
      </c>
      <c r="D22" s="86" t="s">
        <v>201</v>
      </c>
      <c r="E22" s="87" t="s">
        <v>224</v>
      </c>
      <c r="F22" s="81">
        <v>1</v>
      </c>
      <c r="G22" s="81"/>
      <c r="H22" s="96">
        <v>372</v>
      </c>
      <c r="I22" s="3">
        <v>745</v>
      </c>
      <c r="J22" s="12" t="s">
        <v>96</v>
      </c>
      <c r="K22" s="78" t="s">
        <v>29</v>
      </c>
      <c r="L22" s="2" t="s">
        <v>29</v>
      </c>
      <c r="M22" s="1" t="s">
        <v>67</v>
      </c>
      <c r="N22" s="1"/>
      <c r="O22" s="1" t="s">
        <v>53</v>
      </c>
      <c r="P22" s="1" t="s">
        <v>54</v>
      </c>
      <c r="Q22" s="1" t="s">
        <v>54</v>
      </c>
    </row>
    <row r="23" spans="1:17" ht="12.75" customHeight="1" thickBot="1" x14ac:dyDescent="0.2">
      <c r="A23" s="48">
        <v>17</v>
      </c>
      <c r="B23" s="5" t="s">
        <v>179</v>
      </c>
      <c r="C23" s="47" t="s">
        <v>186</v>
      </c>
      <c r="D23" s="86" t="s">
        <v>201</v>
      </c>
      <c r="E23" s="87" t="s">
        <v>224</v>
      </c>
      <c r="F23" s="81">
        <v>1</v>
      </c>
      <c r="G23" s="81"/>
      <c r="H23" s="96">
        <v>180</v>
      </c>
      <c r="I23" s="3">
        <v>722</v>
      </c>
      <c r="J23" s="12" t="s">
        <v>97</v>
      </c>
      <c r="K23" s="78" t="s">
        <v>30</v>
      </c>
      <c r="L23" s="2" t="s">
        <v>30</v>
      </c>
      <c r="M23" s="1" t="s">
        <v>68</v>
      </c>
      <c r="N23" s="1"/>
      <c r="O23" s="1" t="s">
        <v>53</v>
      </c>
      <c r="P23" s="1" t="s">
        <v>54</v>
      </c>
      <c r="Q23" s="1" t="s">
        <v>54</v>
      </c>
    </row>
    <row r="24" spans="1:17" ht="12.75" customHeight="1" thickBot="1" x14ac:dyDescent="0.2">
      <c r="A24" s="48">
        <v>18</v>
      </c>
      <c r="B24" s="5" t="s">
        <v>180</v>
      </c>
      <c r="C24" s="47" t="s">
        <v>187</v>
      </c>
      <c r="D24" s="86" t="s">
        <v>202</v>
      </c>
      <c r="E24" s="87" t="s">
        <v>226</v>
      </c>
      <c r="F24" s="81">
        <v>1</v>
      </c>
      <c r="G24" s="81"/>
      <c r="H24" s="96">
        <v>733</v>
      </c>
      <c r="I24" s="4">
        <v>1467</v>
      </c>
      <c r="J24" s="12" t="s">
        <v>97</v>
      </c>
      <c r="K24" s="78" t="s">
        <v>31</v>
      </c>
      <c r="L24" s="2" t="s">
        <v>31</v>
      </c>
      <c r="M24" s="8" t="s">
        <v>69</v>
      </c>
      <c r="N24" s="8" t="s">
        <v>88</v>
      </c>
      <c r="O24" s="11" t="s">
        <v>53</v>
      </c>
      <c r="P24" s="1" t="s">
        <v>54</v>
      </c>
      <c r="Q24" s="1" t="s">
        <v>54</v>
      </c>
    </row>
    <row r="25" spans="1:17" ht="12.75" customHeight="1" thickBot="1" x14ac:dyDescent="0.2">
      <c r="A25" s="48">
        <v>19</v>
      </c>
      <c r="B25" s="5" t="s">
        <v>165</v>
      </c>
      <c r="C25" s="47" t="s">
        <v>188</v>
      </c>
      <c r="D25" s="86" t="s">
        <v>203</v>
      </c>
      <c r="E25" s="87" t="s">
        <v>227</v>
      </c>
      <c r="F25" s="81">
        <v>1</v>
      </c>
      <c r="G25" s="81"/>
      <c r="H25" s="96">
        <v>212</v>
      </c>
      <c r="I25" s="3">
        <v>424</v>
      </c>
      <c r="J25" s="12" t="s">
        <v>98</v>
      </c>
      <c r="K25" s="78" t="s">
        <v>32</v>
      </c>
      <c r="L25" s="2" t="s">
        <v>32</v>
      </c>
      <c r="M25" s="1" t="s">
        <v>70</v>
      </c>
      <c r="N25" s="1"/>
      <c r="O25" s="1" t="s">
        <v>53</v>
      </c>
      <c r="P25" s="1" t="s">
        <v>54</v>
      </c>
      <c r="Q25" s="1" t="s">
        <v>54</v>
      </c>
    </row>
    <row r="26" spans="1:17" ht="12.75" customHeight="1" thickBot="1" x14ac:dyDescent="0.2">
      <c r="A26" s="48">
        <v>20</v>
      </c>
      <c r="B26" s="5" t="s">
        <v>166</v>
      </c>
      <c r="C26" s="47" t="s">
        <v>188</v>
      </c>
      <c r="D26" s="86" t="s">
        <v>203</v>
      </c>
      <c r="E26" s="87" t="s">
        <v>227</v>
      </c>
      <c r="F26" s="81">
        <v>1</v>
      </c>
      <c r="G26" s="81"/>
      <c r="H26" s="96">
        <v>823</v>
      </c>
      <c r="I26" s="4">
        <v>1647</v>
      </c>
      <c r="J26" s="12" t="s">
        <v>98</v>
      </c>
      <c r="K26" s="78" t="s">
        <v>32</v>
      </c>
      <c r="L26" s="2" t="s">
        <v>32</v>
      </c>
      <c r="M26" s="6" t="s">
        <v>71</v>
      </c>
      <c r="N26" s="6" t="s">
        <v>85</v>
      </c>
      <c r="O26" s="11" t="s">
        <v>53</v>
      </c>
      <c r="P26" s="1" t="s">
        <v>54</v>
      </c>
      <c r="Q26" s="1" t="s">
        <v>54</v>
      </c>
    </row>
    <row r="27" spans="1:17" ht="12.75" customHeight="1" thickBot="1" x14ac:dyDescent="0.2">
      <c r="A27" s="48">
        <v>21</v>
      </c>
      <c r="B27" s="5" t="s">
        <v>182</v>
      </c>
      <c r="C27" s="47" t="s">
        <v>189</v>
      </c>
      <c r="D27" s="86" t="s">
        <v>211</v>
      </c>
      <c r="E27" s="87" t="s">
        <v>228</v>
      </c>
      <c r="F27" s="81">
        <v>1</v>
      </c>
      <c r="G27" s="81"/>
      <c r="H27" s="96">
        <v>535</v>
      </c>
      <c r="I27" s="4">
        <v>1071</v>
      </c>
      <c r="J27" s="12" t="s">
        <v>98</v>
      </c>
      <c r="K27" s="78" t="s">
        <v>32</v>
      </c>
      <c r="L27" s="2" t="s">
        <v>32</v>
      </c>
      <c r="M27" s="1" t="s">
        <v>72</v>
      </c>
      <c r="N27" s="1"/>
      <c r="O27" s="1" t="s">
        <v>53</v>
      </c>
      <c r="P27" s="1" t="s">
        <v>54</v>
      </c>
      <c r="Q27" s="1" t="s">
        <v>54</v>
      </c>
    </row>
    <row r="28" spans="1:17" ht="12.75" customHeight="1" thickBot="1" x14ac:dyDescent="0.2">
      <c r="A28" s="48">
        <v>22</v>
      </c>
      <c r="B28" s="5" t="s">
        <v>181</v>
      </c>
      <c r="C28" s="47" t="s">
        <v>190</v>
      </c>
      <c r="D28" s="86" t="s">
        <v>201</v>
      </c>
      <c r="E28" s="87" t="s">
        <v>224</v>
      </c>
      <c r="F28" s="81">
        <v>1</v>
      </c>
      <c r="G28" s="81"/>
      <c r="H28" s="96">
        <v>412</v>
      </c>
      <c r="I28" s="3">
        <v>825</v>
      </c>
      <c r="J28" s="12" t="s">
        <v>99</v>
      </c>
      <c r="K28" s="78" t="s">
        <v>33</v>
      </c>
      <c r="L28" s="2" t="s">
        <v>33</v>
      </c>
      <c r="M28" s="1" t="s">
        <v>73</v>
      </c>
      <c r="N28" s="1"/>
      <c r="O28" s="1" t="s">
        <v>53</v>
      </c>
      <c r="P28" s="1" t="s">
        <v>54</v>
      </c>
      <c r="Q28" s="1" t="s">
        <v>54</v>
      </c>
    </row>
    <row r="29" spans="1:17" ht="12.75" customHeight="1" thickBot="1" x14ac:dyDescent="0.2">
      <c r="A29" s="48">
        <v>23</v>
      </c>
      <c r="B29" s="5" t="s">
        <v>167</v>
      </c>
      <c r="C29" s="47" t="s">
        <v>36</v>
      </c>
      <c r="D29" s="86" t="s">
        <v>204</v>
      </c>
      <c r="E29" s="87" t="s">
        <v>229</v>
      </c>
      <c r="F29" s="81">
        <v>1</v>
      </c>
      <c r="G29" s="81"/>
      <c r="H29" s="96">
        <v>569</v>
      </c>
      <c r="I29" s="4">
        <v>1139</v>
      </c>
      <c r="J29" s="12" t="s">
        <v>101</v>
      </c>
      <c r="K29" s="78" t="s">
        <v>37</v>
      </c>
      <c r="L29" s="2" t="s">
        <v>37</v>
      </c>
      <c r="M29" s="1" t="s">
        <v>75</v>
      </c>
      <c r="N29" s="1"/>
      <c r="O29" s="1" t="s">
        <v>53</v>
      </c>
      <c r="P29" s="1" t="s">
        <v>54</v>
      </c>
      <c r="Q29" s="1" t="s">
        <v>54</v>
      </c>
    </row>
    <row r="30" spans="1:17" ht="12.75" customHeight="1" thickBot="1" x14ac:dyDescent="0.2">
      <c r="A30" s="48">
        <v>24</v>
      </c>
      <c r="B30" s="5" t="s">
        <v>168</v>
      </c>
      <c r="C30" s="47" t="s">
        <v>36</v>
      </c>
      <c r="D30" s="86" t="s">
        <v>205</v>
      </c>
      <c r="E30" s="87" t="s">
        <v>230</v>
      </c>
      <c r="F30" s="81">
        <v>1</v>
      </c>
      <c r="G30" s="81"/>
      <c r="H30" s="96">
        <v>868</v>
      </c>
      <c r="I30" s="4">
        <v>1736</v>
      </c>
      <c r="J30" s="12" t="s">
        <v>101</v>
      </c>
      <c r="K30" s="78" t="s">
        <v>38</v>
      </c>
      <c r="L30" s="2" t="s">
        <v>38</v>
      </c>
      <c r="M30" s="8" t="s">
        <v>76</v>
      </c>
      <c r="N30" s="8" t="s">
        <v>88</v>
      </c>
      <c r="O30" s="11" t="s">
        <v>53</v>
      </c>
      <c r="P30" s="1" t="s">
        <v>54</v>
      </c>
      <c r="Q30" s="1" t="s">
        <v>54</v>
      </c>
    </row>
    <row r="31" spans="1:17" ht="12.75" customHeight="1" thickBot="1" x14ac:dyDescent="0.2">
      <c r="A31" s="48">
        <v>25</v>
      </c>
      <c r="B31" s="5" t="s">
        <v>169</v>
      </c>
      <c r="C31" s="47" t="s">
        <v>36</v>
      </c>
      <c r="D31" s="86" t="s">
        <v>205</v>
      </c>
      <c r="E31" s="87" t="s">
        <v>230</v>
      </c>
      <c r="F31" s="81">
        <v>1</v>
      </c>
      <c r="G31" s="81"/>
      <c r="H31" s="96">
        <v>257</v>
      </c>
      <c r="I31" s="3">
        <v>514</v>
      </c>
      <c r="J31" s="12" t="s">
        <v>101</v>
      </c>
      <c r="K31" s="78" t="s">
        <v>39</v>
      </c>
      <c r="L31" s="2" t="s">
        <v>39</v>
      </c>
      <c r="M31" s="8" t="s">
        <v>77</v>
      </c>
      <c r="N31" s="8" t="s">
        <v>88</v>
      </c>
      <c r="O31" s="11" t="s">
        <v>53</v>
      </c>
      <c r="P31" s="1" t="s">
        <v>54</v>
      </c>
      <c r="Q31" s="1" t="s">
        <v>54</v>
      </c>
    </row>
    <row r="32" spans="1:17" ht="12.75" customHeight="1" thickBot="1" x14ac:dyDescent="0.2">
      <c r="A32" s="48">
        <v>26</v>
      </c>
      <c r="B32" s="5" t="s">
        <v>170</v>
      </c>
      <c r="C32" s="47" t="s">
        <v>191</v>
      </c>
      <c r="D32" s="86" t="s">
        <v>210</v>
      </c>
      <c r="E32" s="87" t="s">
        <v>231</v>
      </c>
      <c r="F32" s="81">
        <v>1</v>
      </c>
      <c r="G32" s="81"/>
      <c r="H32" s="96">
        <v>370</v>
      </c>
      <c r="I32" s="3">
        <v>741</v>
      </c>
      <c r="J32" s="12" t="s">
        <v>101</v>
      </c>
      <c r="K32" s="78" t="s">
        <v>40</v>
      </c>
      <c r="L32" s="2" t="s">
        <v>40</v>
      </c>
      <c r="M32" s="7" t="s">
        <v>77</v>
      </c>
      <c r="N32" s="7" t="s">
        <v>88</v>
      </c>
      <c r="O32" s="10" t="s">
        <v>53</v>
      </c>
      <c r="P32" s="1" t="s">
        <v>54</v>
      </c>
      <c r="Q32" s="1" t="s">
        <v>54</v>
      </c>
    </row>
    <row r="33" spans="1:19" ht="12.75" customHeight="1" thickBot="1" x14ac:dyDescent="0.2">
      <c r="A33" s="48">
        <v>27</v>
      </c>
      <c r="B33" s="5" t="s">
        <v>171</v>
      </c>
      <c r="C33" s="47" t="s">
        <v>34</v>
      </c>
      <c r="D33" s="86" t="s">
        <v>201</v>
      </c>
      <c r="E33" s="87" t="s">
        <v>224</v>
      </c>
      <c r="F33" s="81">
        <v>1</v>
      </c>
      <c r="G33" s="81"/>
      <c r="H33" s="96">
        <v>334</v>
      </c>
      <c r="I33" s="3">
        <v>668</v>
      </c>
      <c r="J33" s="12" t="s">
        <v>100</v>
      </c>
      <c r="K33" s="78" t="s">
        <v>35</v>
      </c>
      <c r="L33" s="2" t="s">
        <v>35</v>
      </c>
      <c r="M33" s="7" t="s">
        <v>74</v>
      </c>
      <c r="N33" s="7" t="s">
        <v>88</v>
      </c>
      <c r="O33" s="10" t="s">
        <v>53</v>
      </c>
      <c r="P33" s="1" t="s">
        <v>54</v>
      </c>
      <c r="Q33" s="1" t="s">
        <v>54</v>
      </c>
    </row>
    <row r="34" spans="1:19" ht="12.75" customHeight="1" thickBot="1" x14ac:dyDescent="0.2">
      <c r="A34" s="48">
        <v>28</v>
      </c>
      <c r="B34" s="5" t="s">
        <v>172</v>
      </c>
      <c r="C34" s="47" t="s">
        <v>41</v>
      </c>
      <c r="D34" s="86" t="s">
        <v>206</v>
      </c>
      <c r="E34" s="87" t="s">
        <v>232</v>
      </c>
      <c r="F34" s="81">
        <v>1</v>
      </c>
      <c r="G34" s="81"/>
      <c r="H34" s="96">
        <v>513</v>
      </c>
      <c r="I34" s="4">
        <v>1026</v>
      </c>
      <c r="J34" s="12" t="s">
        <v>102</v>
      </c>
      <c r="K34" s="78" t="s">
        <v>42</v>
      </c>
      <c r="L34" s="2" t="s">
        <v>42</v>
      </c>
      <c r="M34" s="1" t="s">
        <v>78</v>
      </c>
      <c r="N34" s="1"/>
      <c r="O34" s="1" t="s">
        <v>53</v>
      </c>
      <c r="P34" s="1" t="s">
        <v>54</v>
      </c>
      <c r="Q34" s="1" t="s">
        <v>54</v>
      </c>
    </row>
    <row r="35" spans="1:19" ht="12.75" customHeight="1" thickBot="1" x14ac:dyDescent="0.2">
      <c r="A35" s="48">
        <v>29</v>
      </c>
      <c r="B35" s="49" t="s">
        <v>173</v>
      </c>
      <c r="C35" s="47" t="s">
        <v>43</v>
      </c>
      <c r="D35" s="86" t="s">
        <v>201</v>
      </c>
      <c r="E35" s="87" t="s">
        <v>224</v>
      </c>
      <c r="F35" s="81">
        <v>1</v>
      </c>
      <c r="G35" s="81"/>
      <c r="H35" s="96">
        <v>446</v>
      </c>
      <c r="I35" s="3">
        <v>893</v>
      </c>
      <c r="J35" s="12" t="s">
        <v>102</v>
      </c>
      <c r="K35" s="78" t="s">
        <v>44</v>
      </c>
      <c r="L35" s="2" t="s">
        <v>44</v>
      </c>
      <c r="M35" s="1" t="s">
        <v>79</v>
      </c>
      <c r="N35" s="1"/>
      <c r="O35" s="1" t="s">
        <v>53</v>
      </c>
      <c r="P35" s="1" t="s">
        <v>54</v>
      </c>
      <c r="Q35" s="6" t="s">
        <v>141</v>
      </c>
    </row>
    <row r="36" spans="1:19" ht="12.75" customHeight="1" thickBot="1" x14ac:dyDescent="0.2">
      <c r="A36" s="48">
        <v>30</v>
      </c>
      <c r="B36" s="5" t="s">
        <v>174</v>
      </c>
      <c r="C36" s="47" t="s">
        <v>45</v>
      </c>
      <c r="D36" s="86" t="s">
        <v>207</v>
      </c>
      <c r="E36" s="87" t="s">
        <v>233</v>
      </c>
      <c r="F36" s="81">
        <v>1</v>
      </c>
      <c r="G36" s="81"/>
      <c r="H36" s="96">
        <v>354</v>
      </c>
      <c r="I36" s="3">
        <v>708</v>
      </c>
      <c r="J36" s="12" t="s">
        <v>103</v>
      </c>
      <c r="K36" s="78" t="s">
        <v>46</v>
      </c>
      <c r="L36" s="2" t="s">
        <v>46</v>
      </c>
      <c r="M36" s="1" t="s">
        <v>80</v>
      </c>
      <c r="N36" s="1"/>
      <c r="O36" s="1" t="s">
        <v>53</v>
      </c>
      <c r="P36" s="1" t="s">
        <v>54</v>
      </c>
      <c r="Q36" s="1" t="s">
        <v>54</v>
      </c>
    </row>
    <row r="37" spans="1:19" ht="12.75" customHeight="1" thickBot="1" x14ac:dyDescent="0.2">
      <c r="A37" s="48">
        <v>31</v>
      </c>
      <c r="B37" s="5" t="s">
        <v>175</v>
      </c>
      <c r="C37" s="47" t="s">
        <v>192</v>
      </c>
      <c r="D37" s="86" t="s">
        <v>208</v>
      </c>
      <c r="E37" s="87" t="s">
        <v>234</v>
      </c>
      <c r="F37" s="81">
        <v>1</v>
      </c>
      <c r="G37" s="81"/>
      <c r="H37" s="96">
        <v>736</v>
      </c>
      <c r="I37" s="4">
        <v>1473</v>
      </c>
      <c r="J37" s="12" t="s">
        <v>104</v>
      </c>
      <c r="K37" s="78" t="s">
        <v>143</v>
      </c>
      <c r="L37" s="2" t="s">
        <v>48</v>
      </c>
      <c r="M37" s="1" t="s">
        <v>81</v>
      </c>
      <c r="N37" s="1"/>
      <c r="O37" s="1" t="s">
        <v>53</v>
      </c>
      <c r="P37" s="1" t="s">
        <v>54</v>
      </c>
      <c r="Q37" s="1" t="s">
        <v>54</v>
      </c>
    </row>
    <row r="38" spans="1:19" ht="12.75" customHeight="1" thickBot="1" x14ac:dyDescent="0.2">
      <c r="A38" s="48">
        <v>32</v>
      </c>
      <c r="B38" s="5" t="s">
        <v>176</v>
      </c>
      <c r="C38" s="47" t="s">
        <v>193</v>
      </c>
      <c r="D38" s="86" t="s">
        <v>209</v>
      </c>
      <c r="E38" s="87" t="s">
        <v>235</v>
      </c>
      <c r="F38" s="81">
        <v>1</v>
      </c>
      <c r="G38" s="81"/>
      <c r="H38" s="96">
        <v>457</v>
      </c>
      <c r="I38" s="3">
        <v>914</v>
      </c>
      <c r="J38" s="12" t="s">
        <v>104</v>
      </c>
      <c r="K38" s="78" t="s">
        <v>47</v>
      </c>
      <c r="L38" s="2" t="s">
        <v>47</v>
      </c>
      <c r="M38" s="7" t="s">
        <v>82</v>
      </c>
      <c r="N38" s="7" t="s">
        <v>88</v>
      </c>
      <c r="O38" s="10" t="s">
        <v>53</v>
      </c>
      <c r="P38" s="1" t="s">
        <v>54</v>
      </c>
      <c r="Q38" s="1" t="s">
        <v>54</v>
      </c>
    </row>
    <row r="39" spans="1:19" ht="21" customHeight="1" x14ac:dyDescent="0.15">
      <c r="A39" s="72"/>
      <c r="F39" s="116">
        <f>SUM(F7:F38)</f>
        <v>32</v>
      </c>
      <c r="G39" s="116"/>
      <c r="H39" s="117">
        <f>SUM(H7:H38)</f>
        <v>19862</v>
      </c>
      <c r="I39" s="117">
        <f>SUM(I7:I38)</f>
        <v>40288</v>
      </c>
    </row>
    <row r="40" spans="1:19" s="21" customFormat="1" ht="12" hidden="1" x14ac:dyDescent="0.15">
      <c r="A40" s="20" t="s">
        <v>108</v>
      </c>
      <c r="C40" s="41"/>
      <c r="D40" s="92"/>
      <c r="E40" s="92"/>
      <c r="F40" s="82"/>
      <c r="G40" s="82"/>
      <c r="H40" s="97"/>
      <c r="J40" s="22"/>
      <c r="K40" s="23"/>
      <c r="M40" s="24"/>
      <c r="N40" s="24"/>
      <c r="O40" s="24"/>
      <c r="P40" s="24"/>
      <c r="Q40" s="24"/>
      <c r="S40" s="25"/>
    </row>
    <row r="41" spans="1:19" s="21" customFormat="1" ht="12" hidden="1" x14ac:dyDescent="0.15">
      <c r="A41" s="20"/>
      <c r="B41" s="39" t="s">
        <v>132</v>
      </c>
      <c r="C41" s="42" t="s">
        <v>133</v>
      </c>
      <c r="D41" s="92"/>
      <c r="E41" s="92"/>
      <c r="F41" s="82"/>
      <c r="G41" s="82"/>
      <c r="H41" s="130" t="s">
        <v>134</v>
      </c>
      <c r="I41" s="131"/>
      <c r="J41" s="55" t="s">
        <v>138</v>
      </c>
      <c r="K41" s="56" t="s">
        <v>139</v>
      </c>
      <c r="L41" s="27"/>
      <c r="M41" s="57"/>
      <c r="N41" s="57"/>
      <c r="O41" s="126" t="s">
        <v>140</v>
      </c>
      <c r="P41" s="126"/>
      <c r="Q41" s="126"/>
      <c r="S41" s="25"/>
    </row>
    <row r="42" spans="1:19" s="21" customFormat="1" ht="12" hidden="1" x14ac:dyDescent="0.15">
      <c r="A42" s="20"/>
      <c r="B42" s="26" t="s">
        <v>109</v>
      </c>
      <c r="C42" s="43" t="s">
        <v>113</v>
      </c>
      <c r="D42" s="92"/>
      <c r="E42" s="92"/>
      <c r="F42" s="82"/>
      <c r="G42" s="82"/>
      <c r="H42" s="98">
        <v>6</v>
      </c>
      <c r="I42" s="50"/>
      <c r="J42" s="70">
        <f>SUM(H7:H12)</f>
        <v>5067</v>
      </c>
      <c r="K42" s="64">
        <v>14224</v>
      </c>
      <c r="L42" s="27"/>
      <c r="M42" s="57"/>
      <c r="N42" s="57"/>
      <c r="O42" s="127">
        <f>ROUNDUP(K42*20%,0)</f>
        <v>2845</v>
      </c>
      <c r="P42" s="127"/>
      <c r="Q42" s="127"/>
      <c r="S42" s="25"/>
    </row>
    <row r="43" spans="1:19" s="21" customFormat="1" ht="12" hidden="1" x14ac:dyDescent="0.15">
      <c r="A43" s="20"/>
      <c r="B43" s="28"/>
      <c r="C43" s="44" t="s">
        <v>114</v>
      </c>
      <c r="D43" s="92"/>
      <c r="E43" s="92"/>
      <c r="F43" s="82"/>
      <c r="G43" s="82"/>
      <c r="H43" s="99">
        <v>1</v>
      </c>
      <c r="I43" s="51"/>
      <c r="J43" s="58">
        <f>SUM(H13)</f>
        <v>342</v>
      </c>
      <c r="K43" s="59">
        <v>1672</v>
      </c>
      <c r="L43" s="29"/>
      <c r="M43" s="60"/>
      <c r="N43" s="60"/>
      <c r="O43" s="119">
        <f t="shared" ref="O43:O49" si="0">ROUNDUP(K43*20%,0)</f>
        <v>335</v>
      </c>
      <c r="P43" s="119"/>
      <c r="Q43" s="119"/>
      <c r="S43" s="25"/>
    </row>
    <row r="44" spans="1:19" s="21" customFormat="1" ht="12" hidden="1" x14ac:dyDescent="0.15">
      <c r="A44" s="20"/>
      <c r="B44" s="28"/>
      <c r="C44" s="44" t="s">
        <v>115</v>
      </c>
      <c r="D44" s="92"/>
      <c r="E44" s="92"/>
      <c r="F44" s="82"/>
      <c r="G44" s="82"/>
      <c r="H44" s="99">
        <v>2</v>
      </c>
      <c r="I44" s="51"/>
      <c r="J44" s="58">
        <f>SUM(H14:H15)</f>
        <v>2061</v>
      </c>
      <c r="K44" s="59">
        <v>3485</v>
      </c>
      <c r="L44" s="29"/>
      <c r="M44" s="60"/>
      <c r="N44" s="60"/>
      <c r="O44" s="119">
        <f t="shared" si="0"/>
        <v>697</v>
      </c>
      <c r="P44" s="119"/>
      <c r="Q44" s="119"/>
      <c r="S44" s="25"/>
    </row>
    <row r="45" spans="1:19" s="21" customFormat="1" ht="12" hidden="1" x14ac:dyDescent="0.15">
      <c r="A45" s="20"/>
      <c r="B45" s="28"/>
      <c r="C45" s="44" t="s">
        <v>116</v>
      </c>
      <c r="D45" s="92"/>
      <c r="E45" s="92"/>
      <c r="F45" s="82"/>
      <c r="G45" s="82"/>
      <c r="H45" s="99">
        <v>1</v>
      </c>
      <c r="I45" s="51"/>
      <c r="J45" s="58">
        <f>SUM(H16)</f>
        <v>588</v>
      </c>
      <c r="K45" s="59">
        <v>1875</v>
      </c>
      <c r="L45" s="29"/>
      <c r="M45" s="60"/>
      <c r="N45" s="60"/>
      <c r="O45" s="119">
        <f t="shared" si="0"/>
        <v>375</v>
      </c>
      <c r="P45" s="119"/>
      <c r="Q45" s="119"/>
      <c r="S45" s="25"/>
    </row>
    <row r="46" spans="1:19" s="21" customFormat="1" ht="12" hidden="1" x14ac:dyDescent="0.15">
      <c r="A46" s="20"/>
      <c r="B46" s="28"/>
      <c r="C46" s="44" t="s">
        <v>117</v>
      </c>
      <c r="D46" s="92"/>
      <c r="E46" s="92"/>
      <c r="F46" s="82"/>
      <c r="G46" s="82"/>
      <c r="H46" s="99">
        <v>2</v>
      </c>
      <c r="I46" s="51"/>
      <c r="J46" s="58">
        <f>SUM(H17:H18)</f>
        <v>1095</v>
      </c>
      <c r="K46" s="59">
        <v>4201</v>
      </c>
      <c r="L46" s="29"/>
      <c r="M46" s="60"/>
      <c r="N46" s="60"/>
      <c r="O46" s="119">
        <f t="shared" si="0"/>
        <v>841</v>
      </c>
      <c r="P46" s="119"/>
      <c r="Q46" s="119"/>
      <c r="S46" s="25"/>
    </row>
    <row r="47" spans="1:19" s="21" customFormat="1" ht="12" hidden="1" x14ac:dyDescent="0.15">
      <c r="A47" s="20"/>
      <c r="B47" s="28"/>
      <c r="C47" s="44" t="s">
        <v>118</v>
      </c>
      <c r="D47" s="92"/>
      <c r="E47" s="92"/>
      <c r="F47" s="82"/>
      <c r="G47" s="82"/>
      <c r="H47" s="99">
        <v>1</v>
      </c>
      <c r="I47" s="51"/>
      <c r="J47" s="58">
        <f>SUM(H19)</f>
        <v>525</v>
      </c>
      <c r="K47" s="59">
        <v>2211</v>
      </c>
      <c r="L47" s="29"/>
      <c r="M47" s="60"/>
      <c r="N47" s="60"/>
      <c r="O47" s="119">
        <f t="shared" si="0"/>
        <v>443</v>
      </c>
      <c r="P47" s="119"/>
      <c r="Q47" s="119"/>
      <c r="S47" s="25"/>
    </row>
    <row r="48" spans="1:19" s="21" customFormat="1" ht="12" hidden="1" x14ac:dyDescent="0.15">
      <c r="A48" s="20"/>
      <c r="B48" s="28"/>
      <c r="C48" s="44" t="s">
        <v>119</v>
      </c>
      <c r="D48" s="92"/>
      <c r="E48" s="92"/>
      <c r="F48" s="82"/>
      <c r="G48" s="82"/>
      <c r="H48" s="99">
        <v>1</v>
      </c>
      <c r="I48" s="51"/>
      <c r="J48" s="58">
        <f>SUM(H20)</f>
        <v>525</v>
      </c>
      <c r="K48" s="59">
        <v>1010</v>
      </c>
      <c r="L48" s="29"/>
      <c r="M48" s="60"/>
      <c r="N48" s="60"/>
      <c r="O48" s="119">
        <f t="shared" si="0"/>
        <v>202</v>
      </c>
      <c r="P48" s="119"/>
      <c r="Q48" s="119"/>
      <c r="S48" s="25"/>
    </row>
    <row r="49" spans="1:19" s="21" customFormat="1" ht="12" hidden="1" x14ac:dyDescent="0.15">
      <c r="A49" s="20"/>
      <c r="B49" s="28"/>
      <c r="C49" s="44" t="s">
        <v>120</v>
      </c>
      <c r="D49" s="92"/>
      <c r="E49" s="92"/>
      <c r="F49" s="82"/>
      <c r="G49" s="82"/>
      <c r="H49" s="99">
        <v>1</v>
      </c>
      <c r="I49" s="51"/>
      <c r="J49" s="58">
        <f>SUM(H21)</f>
        <v>1488</v>
      </c>
      <c r="K49" s="59">
        <v>1007</v>
      </c>
      <c r="L49" s="29"/>
      <c r="M49" s="60"/>
      <c r="N49" s="60"/>
      <c r="O49" s="119">
        <f t="shared" si="0"/>
        <v>202</v>
      </c>
      <c r="P49" s="119"/>
      <c r="Q49" s="119"/>
      <c r="S49" s="25"/>
    </row>
    <row r="50" spans="1:19" s="21" customFormat="1" ht="12" hidden="1" x14ac:dyDescent="0.15">
      <c r="A50" s="20"/>
      <c r="B50" s="30"/>
      <c r="C50" s="45" t="s">
        <v>129</v>
      </c>
      <c r="D50" s="92"/>
      <c r="E50" s="92"/>
      <c r="F50" s="82"/>
      <c r="G50" s="82"/>
      <c r="H50" s="100">
        <f>SUM(H42:H49)</f>
        <v>15</v>
      </c>
      <c r="I50" s="52"/>
      <c r="J50" s="65">
        <f>SUM(J42:J49)</f>
        <v>11691</v>
      </c>
      <c r="K50" s="65">
        <f>SUM(K42:K49)</f>
        <v>29685</v>
      </c>
      <c r="L50" s="66"/>
      <c r="M50" s="63"/>
      <c r="N50" s="63"/>
      <c r="O50" s="129">
        <f>SUM(O42:P49)</f>
        <v>5940</v>
      </c>
      <c r="P50" s="129"/>
      <c r="Q50" s="129"/>
      <c r="S50" s="25"/>
    </row>
    <row r="51" spans="1:19" s="21" customFormat="1" ht="12" hidden="1" x14ac:dyDescent="0.15">
      <c r="A51" s="20"/>
      <c r="B51" s="26" t="s">
        <v>110</v>
      </c>
      <c r="C51" s="43" t="s">
        <v>121</v>
      </c>
      <c r="D51" s="92"/>
      <c r="E51" s="92"/>
      <c r="F51" s="82"/>
      <c r="G51" s="82"/>
      <c r="H51" s="98">
        <v>1</v>
      </c>
      <c r="I51" s="50"/>
      <c r="J51" s="58">
        <f>SUM(H22)</f>
        <v>372</v>
      </c>
      <c r="K51" s="59">
        <v>1622</v>
      </c>
      <c r="L51" s="29"/>
      <c r="M51" s="60"/>
      <c r="N51" s="60"/>
      <c r="O51" s="119">
        <f>ROUNDUP(K51*20%,0)</f>
        <v>325</v>
      </c>
      <c r="P51" s="119"/>
      <c r="Q51" s="119"/>
      <c r="S51" s="25"/>
    </row>
    <row r="52" spans="1:19" s="21" customFormat="1" ht="12" hidden="1" x14ac:dyDescent="0.15">
      <c r="A52" s="20"/>
      <c r="B52" s="28"/>
      <c r="C52" s="44" t="s">
        <v>122</v>
      </c>
      <c r="D52" s="92"/>
      <c r="E52" s="92"/>
      <c r="F52" s="82"/>
      <c r="G52" s="82"/>
      <c r="H52" s="99">
        <v>2</v>
      </c>
      <c r="I52" s="51"/>
      <c r="J52" s="58">
        <f>SUM(H23:H24)</f>
        <v>913</v>
      </c>
      <c r="K52" s="59">
        <v>1933</v>
      </c>
      <c r="L52" s="29"/>
      <c r="M52" s="60"/>
      <c r="N52" s="60"/>
      <c r="O52" s="119">
        <f t="shared" ref="O52:O54" si="1">ROUNDUP(K52*20%,0)</f>
        <v>387</v>
      </c>
      <c r="P52" s="119"/>
      <c r="Q52" s="119"/>
      <c r="S52" s="25"/>
    </row>
    <row r="53" spans="1:19" s="21" customFormat="1" ht="12" hidden="1" x14ac:dyDescent="0.15">
      <c r="A53" s="20"/>
      <c r="B53" s="28"/>
      <c r="C53" s="44" t="s">
        <v>123</v>
      </c>
      <c r="D53" s="92"/>
      <c r="E53" s="92"/>
      <c r="F53" s="82"/>
      <c r="G53" s="82"/>
      <c r="H53" s="99">
        <v>3</v>
      </c>
      <c r="I53" s="51"/>
      <c r="J53" s="58">
        <f>SUM(H25:H27)</f>
        <v>1570</v>
      </c>
      <c r="K53" s="59">
        <v>3113</v>
      </c>
      <c r="L53" s="29"/>
      <c r="M53" s="60"/>
      <c r="N53" s="60"/>
      <c r="O53" s="119">
        <f t="shared" si="1"/>
        <v>623</v>
      </c>
      <c r="P53" s="119"/>
      <c r="Q53" s="119"/>
      <c r="S53" s="25"/>
    </row>
    <row r="54" spans="1:19" s="21" customFormat="1" ht="12" hidden="1" x14ac:dyDescent="0.15">
      <c r="A54" s="20"/>
      <c r="B54" s="28"/>
      <c r="C54" s="44" t="s">
        <v>124</v>
      </c>
      <c r="D54" s="92"/>
      <c r="E54" s="92"/>
      <c r="F54" s="82"/>
      <c r="G54" s="82"/>
      <c r="H54" s="99">
        <v>1</v>
      </c>
      <c r="I54" s="51"/>
      <c r="J54" s="58">
        <f>SUM(H28)</f>
        <v>412</v>
      </c>
      <c r="K54" s="59">
        <v>2083</v>
      </c>
      <c r="L54" s="29"/>
      <c r="M54" s="60"/>
      <c r="N54" s="60"/>
      <c r="O54" s="119">
        <f t="shared" si="1"/>
        <v>417</v>
      </c>
      <c r="P54" s="119"/>
      <c r="Q54" s="119"/>
      <c r="S54" s="25"/>
    </row>
    <row r="55" spans="1:19" s="21" customFormat="1" ht="12" hidden="1" x14ac:dyDescent="0.15">
      <c r="A55" s="20"/>
      <c r="B55" s="30"/>
      <c r="C55" s="45" t="s">
        <v>129</v>
      </c>
      <c r="D55" s="92"/>
      <c r="E55" s="92"/>
      <c r="F55" s="82"/>
      <c r="G55" s="82"/>
      <c r="H55" s="100">
        <f>SUM(H51:H54)</f>
        <v>7</v>
      </c>
      <c r="I55" s="52"/>
      <c r="J55" s="61">
        <f>SUM(J51:J54)</f>
        <v>3267</v>
      </c>
      <c r="K55" s="61">
        <f>SUM(K51:K54)</f>
        <v>8751</v>
      </c>
      <c r="L55" s="29"/>
      <c r="M55" s="60"/>
      <c r="N55" s="60"/>
      <c r="O55" s="128">
        <f>SUM(O51:P54)</f>
        <v>1752</v>
      </c>
      <c r="P55" s="128"/>
      <c r="Q55" s="128"/>
      <c r="S55" s="25"/>
    </row>
    <row r="56" spans="1:19" s="21" customFormat="1" ht="12" hidden="1" x14ac:dyDescent="0.15">
      <c r="A56" s="20"/>
      <c r="B56" s="26" t="s">
        <v>111</v>
      </c>
      <c r="C56" s="43" t="s">
        <v>125</v>
      </c>
      <c r="D56" s="92"/>
      <c r="E56" s="92"/>
      <c r="F56" s="82"/>
      <c r="G56" s="82"/>
      <c r="H56" s="98">
        <v>4</v>
      </c>
      <c r="I56" s="50"/>
      <c r="J56" s="70">
        <f>SUM(H29:H32)</f>
        <v>2064</v>
      </c>
      <c r="K56" s="64">
        <v>1568</v>
      </c>
      <c r="L56" s="27"/>
      <c r="M56" s="57"/>
      <c r="N56" s="57"/>
      <c r="O56" s="127">
        <f>ROUNDUP(K56*20%,0)</f>
        <v>314</v>
      </c>
      <c r="P56" s="127"/>
      <c r="Q56" s="127"/>
      <c r="S56" s="25"/>
    </row>
    <row r="57" spans="1:19" s="34" customFormat="1" ht="12" hidden="1" x14ac:dyDescent="0.15">
      <c r="A57" s="31"/>
      <c r="B57" s="32"/>
      <c r="C57" s="44" t="s">
        <v>126</v>
      </c>
      <c r="D57" s="92"/>
      <c r="E57" s="92"/>
      <c r="F57" s="82"/>
      <c r="G57" s="82"/>
      <c r="H57" s="101">
        <v>1</v>
      </c>
      <c r="I57" s="88"/>
      <c r="J57" s="58">
        <f>SUM(H33)</f>
        <v>334</v>
      </c>
      <c r="K57" s="59">
        <v>1652</v>
      </c>
      <c r="L57" s="33"/>
      <c r="M57" s="60"/>
      <c r="N57" s="60"/>
      <c r="O57" s="119">
        <f t="shared" ref="O57:O59" si="2">ROUNDUP(K57*20%,0)</f>
        <v>331</v>
      </c>
      <c r="P57" s="119"/>
      <c r="Q57" s="119"/>
      <c r="S57" s="25"/>
    </row>
    <row r="58" spans="1:19" s="34" customFormat="1" ht="12" hidden="1" x14ac:dyDescent="0.15">
      <c r="A58" s="31"/>
      <c r="B58" s="32"/>
      <c r="C58" s="44" t="s">
        <v>127</v>
      </c>
      <c r="D58" s="92"/>
      <c r="E58" s="92"/>
      <c r="F58" s="82"/>
      <c r="G58" s="82"/>
      <c r="H58" s="101">
        <v>2</v>
      </c>
      <c r="I58" s="88"/>
      <c r="J58" s="58">
        <f>SUM(H34:H35)</f>
        <v>959</v>
      </c>
      <c r="K58" s="59">
        <v>1693</v>
      </c>
      <c r="L58" s="33"/>
      <c r="M58" s="60"/>
      <c r="N58" s="60"/>
      <c r="O58" s="119">
        <f t="shared" si="2"/>
        <v>339</v>
      </c>
      <c r="P58" s="119"/>
      <c r="Q58" s="119"/>
      <c r="S58" s="25"/>
    </row>
    <row r="59" spans="1:19" s="34" customFormat="1" ht="12" hidden="1" x14ac:dyDescent="0.15">
      <c r="A59" s="31"/>
      <c r="B59" s="32"/>
      <c r="C59" s="44" t="s">
        <v>128</v>
      </c>
      <c r="D59" s="92"/>
      <c r="E59" s="92"/>
      <c r="F59" s="82"/>
      <c r="G59" s="82"/>
      <c r="H59" s="101">
        <v>1</v>
      </c>
      <c r="I59" s="88"/>
      <c r="J59" s="58">
        <f>SUM(H36)</f>
        <v>354</v>
      </c>
      <c r="K59" s="59">
        <v>2243</v>
      </c>
      <c r="L59" s="33"/>
      <c r="M59" s="60"/>
      <c r="N59" s="60"/>
      <c r="O59" s="119">
        <f t="shared" si="2"/>
        <v>449</v>
      </c>
      <c r="P59" s="119"/>
      <c r="Q59" s="119"/>
      <c r="S59" s="25"/>
    </row>
    <row r="60" spans="1:19" s="34" customFormat="1" ht="12" hidden="1" x14ac:dyDescent="0.15">
      <c r="A60" s="31"/>
      <c r="B60" s="35"/>
      <c r="C60" s="45" t="s">
        <v>129</v>
      </c>
      <c r="D60" s="92"/>
      <c r="E60" s="92"/>
      <c r="F60" s="82"/>
      <c r="G60" s="82"/>
      <c r="H60" s="102">
        <f>SUM(H56:H59)</f>
        <v>8</v>
      </c>
      <c r="I60" s="53"/>
      <c r="J60" s="65">
        <f>SUM(J56:J59)</f>
        <v>3711</v>
      </c>
      <c r="K60" s="65">
        <f>SUM(K56:K59)</f>
        <v>7156</v>
      </c>
      <c r="L60" s="62"/>
      <c r="M60" s="63"/>
      <c r="N60" s="63"/>
      <c r="O60" s="129">
        <f>SUM(O56:P59)</f>
        <v>1433</v>
      </c>
      <c r="P60" s="129"/>
      <c r="Q60" s="129"/>
      <c r="S60" s="25"/>
    </row>
    <row r="61" spans="1:19" s="34" customFormat="1" ht="12" hidden="1" x14ac:dyDescent="0.15">
      <c r="A61" s="31"/>
      <c r="B61" s="36" t="s">
        <v>112</v>
      </c>
      <c r="C61" s="43"/>
      <c r="D61" s="92"/>
      <c r="E61" s="92"/>
      <c r="F61" s="82"/>
      <c r="G61" s="82"/>
      <c r="H61" s="103">
        <v>3</v>
      </c>
      <c r="I61" s="89"/>
      <c r="J61" s="58">
        <f>SUM(H37:H38)</f>
        <v>1193</v>
      </c>
      <c r="K61" s="59">
        <v>2440</v>
      </c>
      <c r="L61" s="33"/>
      <c r="M61" s="60"/>
      <c r="N61" s="60"/>
      <c r="O61" s="119">
        <f>ROUNDUP(K61*20%,0)</f>
        <v>488</v>
      </c>
      <c r="P61" s="119"/>
      <c r="Q61" s="119"/>
      <c r="S61" s="25"/>
    </row>
    <row r="62" spans="1:19" s="34" customFormat="1" ht="12" hidden="1" x14ac:dyDescent="0.15">
      <c r="A62" s="31"/>
      <c r="B62" s="35"/>
      <c r="C62" s="45" t="s">
        <v>129</v>
      </c>
      <c r="D62" s="92"/>
      <c r="E62" s="92"/>
      <c r="F62" s="82"/>
      <c r="G62" s="82"/>
      <c r="H62" s="102">
        <f>SUM(H61)</f>
        <v>3</v>
      </c>
      <c r="I62" s="53"/>
      <c r="J62" s="61">
        <f>SUM(J61)</f>
        <v>1193</v>
      </c>
      <c r="K62" s="61">
        <f>SUM(K61)</f>
        <v>2440</v>
      </c>
      <c r="L62" s="33"/>
      <c r="M62" s="60"/>
      <c r="N62" s="60"/>
      <c r="O62" s="128">
        <f>SUM(O61)</f>
        <v>488</v>
      </c>
      <c r="P62" s="128"/>
      <c r="Q62" s="128"/>
      <c r="S62" s="25"/>
    </row>
    <row r="63" spans="1:19" s="34" customFormat="1" ht="12" hidden="1" x14ac:dyDescent="0.15">
      <c r="A63" s="31"/>
      <c r="B63" s="37"/>
      <c r="C63" s="46" t="s">
        <v>130</v>
      </c>
      <c r="D63" s="92"/>
      <c r="E63" s="92"/>
      <c r="F63" s="82"/>
      <c r="G63" s="82"/>
      <c r="H63" s="104">
        <f>SUM(H62,H60,H55,H50)</f>
        <v>33</v>
      </c>
      <c r="I63" s="54"/>
      <c r="J63" s="71">
        <f>SUM(J50+J55+J60+J62)</f>
        <v>19862</v>
      </c>
      <c r="K63" s="67">
        <f>SUM(K62,K60,K55,K50)</f>
        <v>48032</v>
      </c>
      <c r="L63" s="68"/>
      <c r="M63" s="69"/>
      <c r="N63" s="69"/>
      <c r="O63" s="132">
        <f>SUM(O62,O60,O55,O50)</f>
        <v>9613</v>
      </c>
      <c r="P63" s="132"/>
      <c r="Q63" s="132"/>
      <c r="S63" s="25"/>
    </row>
    <row r="64" spans="1:19" ht="12.75" hidden="1" customHeight="1" x14ac:dyDescent="0.15"/>
  </sheetData>
  <mergeCells count="43">
    <mergeCell ref="A4:A6"/>
    <mergeCell ref="B4:B6"/>
    <mergeCell ref="C4:C6"/>
    <mergeCell ref="L4:L6"/>
    <mergeCell ref="K4:K6"/>
    <mergeCell ref="J4:J6"/>
    <mergeCell ref="I4:I6"/>
    <mergeCell ref="F4:F6"/>
    <mergeCell ref="G4:G6"/>
    <mergeCell ref="D4:E6"/>
    <mergeCell ref="H4:H6"/>
    <mergeCell ref="Q4:Q6"/>
    <mergeCell ref="O63:Q63"/>
    <mergeCell ref="O62:Q62"/>
    <mergeCell ref="O61:Q61"/>
    <mergeCell ref="O60:Q60"/>
    <mergeCell ref="O59:Q59"/>
    <mergeCell ref="O46:Q46"/>
    <mergeCell ref="O45:Q45"/>
    <mergeCell ref="O44:Q44"/>
    <mergeCell ref="O43:Q43"/>
    <mergeCell ref="H41:I41"/>
    <mergeCell ref="O58:Q58"/>
    <mergeCell ref="O57:Q57"/>
    <mergeCell ref="O56:Q56"/>
    <mergeCell ref="O55:Q55"/>
    <mergeCell ref="O54:Q54"/>
    <mergeCell ref="A1:H1"/>
    <mergeCell ref="O53:Q53"/>
    <mergeCell ref="O52:Q52"/>
    <mergeCell ref="O51:Q51"/>
    <mergeCell ref="G2:H2"/>
    <mergeCell ref="H3:I3"/>
    <mergeCell ref="P4:P6"/>
    <mergeCell ref="O4:O6"/>
    <mergeCell ref="M4:M6"/>
    <mergeCell ref="N4:N6"/>
    <mergeCell ref="O41:Q41"/>
    <mergeCell ref="O42:Q42"/>
    <mergeCell ref="O50:Q50"/>
    <mergeCell ref="O49:Q49"/>
    <mergeCell ref="O48:Q48"/>
    <mergeCell ref="O47:Q47"/>
  </mergeCells>
  <phoneticPr fontId="2"/>
  <printOptions horizontalCentered="1"/>
  <pageMargins left="0.31496062992125984" right="0.11811023622047245" top="0.35433070866141736" bottom="0.35433070866141736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指定避難所</vt:lpstr>
      <vt:lpstr>指定避難所!Print_Area</vt:lpstr>
      <vt:lpstr>指定避難所!Print_Titles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鈴木　一平</cp:lastModifiedBy>
  <cp:lastPrinted>2023-03-02T04:15:12Z</cp:lastPrinted>
  <dcterms:created xsi:type="dcterms:W3CDTF">2016-02-22T04:55:03Z</dcterms:created>
  <dcterms:modified xsi:type="dcterms:W3CDTF">2024-11-08T08:01:41Z</dcterms:modified>
</cp:coreProperties>
</file>