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y00\2024年度\35建設部\35160上下水道課共有\05調査・回答\0514庁内\20250123公営企業に係る経営比較分析表（令和５年度決算）の分析等について（依頼）\02_回答\01_水道\"/>
    </mc:Choice>
  </mc:AlternateContent>
  <workbookProtection workbookAlgorithmName="SHA-512" workbookHashValue="1DQsP8ENfvHH4/7pmk+50yDCblJ6gWNRpioXiDLe+HzgVPPgAH5/nFmJXdYH3aP9up4LiN1stX1CTZuPic/3gg==" workbookSaltValue="j5vWavBITaJXFEhVBmspH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<sst xmlns="http://schemas.openxmlformats.org/spreadsheetml/2006/main" count="228" uniqueCount="113">
  <si>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</si>
  <si>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</si>
  <si>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</si>
  <si>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</si>
  <si>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</si>
  <si>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</si>
  <si>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</si>
  <si>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</si>
  <si>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</si>
  <si>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</si>
  <si>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</si>
  <si>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</si>
  <si>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</si>
  <si>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</si>
  <si>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</si>
  <si>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</si>
  <si>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</si>
  <si>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</si>
  <si>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</si>
  <si>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</si>
  <si>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</si>
  <si>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</si>
  <si>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</si>
  <si>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</si>
  <si>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</si>
  <si>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</si>
  <si>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</si>
  <si>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</si>
  <si>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</si>
  <si>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</si>
  <si>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</si>
  <si>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</si>
  <si>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</si>
  <si>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</si>
  <si>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</si>
  <si>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</si>
  <si>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</si>
  <si>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</si>
  <si>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</si>
  <si>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</si>
  <si>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</si>
  <si>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</si>
  <si>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</si>
  <si>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</si>
  <si>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</si>
  <si>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</si>
  <si>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</si>
  <si>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</si>
  <si>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</si>
  <si>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</si>
  <si>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</si>
  <si>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</si>
  <si>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</si>
  <si>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</si>
  <si>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</si>
  <si>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</si>
  <si>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</si>
  <si>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</si>
  <si>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</si>
  <si>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</si>
  <si>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</si>
  <si>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</si>
  <si>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</si>
  <si>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</si>
  <si>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</si>
  <si>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</si>
  <si>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</si>
  <si>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</si>
  <si>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</si>
  <si>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</si>
  <si>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</si>
  <si>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</si>
  <si>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</si>
  <si>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</si>
  <si>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</si>
  <si>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</si>
  <si>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</si>
  <si>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</si>
  <si>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</si>
  <si>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</si>
  <si>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</si>
  <si>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</si>
  <si>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</si>
  <si>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</si>
  <si>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</si>
  <si>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</si>
  <si>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</si>
  <si>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</si>
  <si>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</si>
  <si>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</si>
  <si>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</si>
  <si>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</si>
  <si>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</si>
  <si>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湯沢市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</si>
  <si>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</si>
  <si>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</si>
  <si>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</si>
  <si>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</si>
  <si>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</si>
  <si>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</si>
  <si>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</si>
  <si>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</si>
  <si>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</si>
  <si>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</si>
  <si>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</si>
  <si>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</si>
  <si>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</si>
  <si>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</si>
  <si>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</si>
  <si>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</si>
  <si>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①経常収支比率については、類似団体平均値を上回っているものの、人口減少に伴い今後も給水収益の増加は見込めないことから、引き続き経営最適化を図らなければならない。
③流動比率は、繰入金等により100％を超えており、短期的な支払能力については問題ない状況です。
④企業債残高対給水収益比率は、前年度よりは低下しているものの、引き続き類似団体平均値を上回っており、今後も施設更新等が控えているため、適正規模の更新と投資を行う必要がある。
⑤料金回収率は、前年度より上回っているものの、引き続き類似団体平均値を下回っている。人口減少に伴い今後さらに有収水量が減少し給水収益の増も見込めないことから、経営の改善を図らなければならない。
⑥給水原価については類似団体平均値と比較すると恒常的に高く推移している。更なる有収水量の確保は難しいことから、費用の削減はもとより適正規模の更新など投資の効率化を検討する必要がある。
⑦施設利用率は、類似団体平均値より低く推移しており、今後は施設の統廃合やダウンサイジング等の検討を行っていく必要がある。
⑧有収率については、配水管等の漏水により前年度より大幅に低下している。今後も漏水調査や迅速な漏水修繕を行い、数値の改善に努めていく必要がある。</t>
    <rPh sb="123" eb="125">
      <t>ジョウキョウ</t>
    </rPh>
    <rPh sb="229" eb="231">
      <t>ウワマワ</t>
    </rPh>
    <rPh sb="398" eb="400">
      <t>ヒツヨウ</t>
    </rPh>
    <rPh sb="491" eb="493">
      <t>オオハバ</t>
    </rPh>
    <rPh sb="531" eb="533">
      <t>ヒツヨウ</t>
    </rPh>
    <phoneticPr fontId="4"/>
  </si>
  <si>
    <t>①有形固定資産減価償却率は、前年度より上昇しているが、類似団体平均値を下回っている。
②管路経年化率はゆるやかに上昇する傾向にある。
③管路更新率については、水道ビジョンに基づいた管路更新を行うことで、前年度より大幅に改善されたが、類似団体平均値よりは下回ており、今後更新時期を迎える管路がさらに増えることから、事業費の平準化を図り、より一層計画的かつ効率的な更新に努める必要がある。</t>
    <rPh sb="79" eb="81">
      <t>スイドウ</t>
    </rPh>
    <rPh sb="86" eb="87">
      <t>モト</t>
    </rPh>
    <rPh sb="90" eb="94">
      <t>カンロコウシン</t>
    </rPh>
    <rPh sb="95" eb="96">
      <t>オコナ</t>
    </rPh>
    <rPh sb="106" eb="108">
      <t>オオハバ</t>
    </rPh>
    <rPh sb="109" eb="111">
      <t>カイゼン</t>
    </rPh>
    <rPh sb="126" eb="128">
      <t>シタマワ</t>
    </rPh>
    <rPh sb="132" eb="134">
      <t>コンゴ</t>
    </rPh>
    <rPh sb="169" eb="171">
      <t>イッソウ</t>
    </rPh>
    <rPh sb="186" eb="188">
      <t>ヒツヨウ</t>
    </rPh>
    <phoneticPr fontId="4"/>
  </si>
  <si>
    <t>　令和2年度より簡易水道事業会計を公営企業会計に組み込んだ影響で、経常収支比率は100％を上回っているものの、料金回収率は100％を大きく下回っており、給水にかかる費用を他会計からの繰入金により賄っている状況で、経営状態は苦しい様態が続いております。
　また、人口減少等により水需要は低下しているものの、適正な施設規模にはなっておらず、料金回収率や施設利用率は類似団体平均値より低い状態が続いているため、施設の統廃合やダウンサイジングの検討も行っていかなければならない状況にあります。
　さらに、給水収益減少が見込まれる一方で、管路や施設の更新時期のピークが控えており、費用の増大が見込まれる状況にあります。
　今後の傾向としては、水道水を安定的に供給し続けられるよう、経営の改善に向けた取り組みを、様々な視点から考えていく必要があります。</t>
    <rPh sb="14" eb="16">
      <t>カイケイ</t>
    </rPh>
    <rPh sb="17" eb="23">
      <t>コウエイキギョウカイケイ</t>
    </rPh>
    <rPh sb="66" eb="67">
      <t>オオ</t>
    </rPh>
    <rPh sb="85" eb="86">
      <t>タ</t>
    </rPh>
    <rPh sb="114" eb="116">
      <t>ヨウタイ</t>
    </rPh>
    <rPh sb="117" eb="118">
      <t>ツヅ</t>
    </rPh>
    <rPh sb="134" eb="135">
      <t>ナド</t>
    </rPh>
    <rPh sb="202" eb="204">
      <t>シセツ</t>
    </rPh>
    <rPh sb="205" eb="208">
      <t>トウハイゴウ</t>
    </rPh>
    <rPh sb="218" eb="220">
      <t>ケントウ</t>
    </rPh>
    <rPh sb="221" eb="222">
      <t>オコナ</t>
    </rPh>
    <rPh sb="234" eb="236">
      <t>ジョウキョウ</t>
    </rPh>
    <rPh sb="272" eb="274">
      <t>ジキ</t>
    </rPh>
    <rPh sb="291" eb="293">
      <t>ミコ</t>
    </rPh>
    <rPh sb="296" eb="29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</si>
</sst>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0.41</c:v>
                </c:pt>
                <c:pt idx="1">
                  <c:v>0.4</c:v>
                </c:pt>
                <c:pt idx="2">
                  <c:v>0.53</c:v>
                </c:pt>
                <c:pt idx="3">
                  <c:v>0.19</c:v>
                </c:pt>
                <c:pt idx="4">
                  <c:v>0.33</c:v>
                </c:pt>
              </c:numCache>
            </c:numRef>
          </c:val>
          <c:extLst>
            <c:ext xmlns:c16="http://schemas.microsoft.com/office/drawing/2014/chart" uri="{C3380CC4-5D6E-409C-BE32-E72D297353CC}">
              <c16:uniqueId val="{00000000-2932-4F6A-8AB0-8FF8EF73CE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2932-4F6A-8AB0-8FF8EF73CE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45.46</c:v>
                </c:pt>
                <c:pt idx="1">
                  <c:v>47.8</c:v>
                </c:pt>
                <c:pt idx="2">
                  <c:v>48.33</c:v>
                </c:pt>
                <c:pt idx="3">
                  <c:v>46.95</c:v>
                </c:pt>
                <c:pt idx="4">
                  <c:v>46.81</c:v>
                </c:pt>
              </c:numCache>
            </c:numRef>
          </c:val>
          <c:extLst>
            <c:ext xmlns:c16="http://schemas.microsoft.com/office/drawing/2014/chart" uri="{C3380CC4-5D6E-409C-BE32-E72D297353CC}">
              <c16:uniqueId val="{00000000-E32E-4336-A094-FCE02B26C7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E32E-4336-A094-FCE02B26C7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82.21</c:v>
                </c:pt>
                <c:pt idx="1">
                  <c:v>86.2</c:v>
                </c:pt>
                <c:pt idx="2">
                  <c:v>83.86</c:v>
                </c:pt>
                <c:pt idx="3">
                  <c:v>83.66</c:v>
                </c:pt>
                <c:pt idx="4">
                  <c:v>82.28</c:v>
                </c:pt>
              </c:numCache>
            </c:numRef>
          </c:val>
          <c:extLst>
            <c:ext xmlns:c16="http://schemas.microsoft.com/office/drawing/2014/chart" uri="{C3380CC4-5D6E-409C-BE32-E72D297353CC}">
              <c16:uniqueId val="{00000000-5E9F-4270-975D-905B19FBADB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E9F-4270-975D-905B19FBADB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117.33</c:v>
                </c:pt>
                <c:pt idx="1">
                  <c:v>109.95</c:v>
                </c:pt>
                <c:pt idx="2">
                  <c:v>111.66</c:v>
                </c:pt>
                <c:pt idx="3">
                  <c:v>113.28</c:v>
                </c:pt>
                <c:pt idx="4">
                  <c:v>115.07</c:v>
                </c:pt>
              </c:numCache>
            </c:numRef>
          </c:val>
          <c:extLst>
            <c:ext xmlns:c16="http://schemas.microsoft.com/office/drawing/2014/chart" uri="{C3380CC4-5D6E-409C-BE32-E72D297353CC}">
              <c16:uniqueId val="{00000000-36CF-4009-940F-D1646A053B4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36CF-4009-940F-D1646A053B4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46.11</c:v>
                </c:pt>
                <c:pt idx="1">
                  <c:v>35.79</c:v>
                </c:pt>
                <c:pt idx="2">
                  <c:v>38.24</c:v>
                </c:pt>
                <c:pt idx="3">
                  <c:v>40.74</c:v>
                </c:pt>
                <c:pt idx="4">
                  <c:v>42.78</c:v>
                </c:pt>
              </c:numCache>
            </c:numRef>
          </c:val>
          <c:extLst>
            <c:ext xmlns:c16="http://schemas.microsoft.com/office/drawing/2014/chart" uri="{C3380CC4-5D6E-409C-BE32-E72D297353CC}">
              <c16:uniqueId val="{00000000-0FF4-4104-8453-E9166750E3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0FF4-4104-8453-E9166750E3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5.8</c:v>
                </c:pt>
                <c:pt idx="1">
                  <c:v>5.62</c:v>
                </c:pt>
                <c:pt idx="2">
                  <c:v>6.32</c:v>
                </c:pt>
                <c:pt idx="3">
                  <c:v>7.62</c:v>
                </c:pt>
                <c:pt idx="4">
                  <c:v>7.85</c:v>
                </c:pt>
              </c:numCache>
            </c:numRef>
          </c:val>
          <c:extLst>
            <c:ext xmlns:c16="http://schemas.microsoft.com/office/drawing/2014/chart" uri="{C3380CC4-5D6E-409C-BE32-E72D297353CC}">
              <c16:uniqueId val="{00000000-E8D4-478A-82A6-BB017CC720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E8D4-478A-82A6-BB017CC720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71-4F49-908F-8E140D5C1E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F171-4F49-908F-8E140D5C1E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265.58999999999997</c:v>
                </c:pt>
                <c:pt idx="1">
                  <c:v>177.3</c:v>
                </c:pt>
                <c:pt idx="2">
                  <c:v>190.8</c:v>
                </c:pt>
                <c:pt idx="3">
                  <c:v>227.87</c:v>
                </c:pt>
                <c:pt idx="4">
                  <c:v>254.2</c:v>
                </c:pt>
              </c:numCache>
            </c:numRef>
          </c:val>
          <c:extLst>
            <c:ext xmlns:c16="http://schemas.microsoft.com/office/drawing/2014/chart" uri="{C3380CC4-5D6E-409C-BE32-E72D297353CC}">
              <c16:uniqueId val="{00000000-F339-4AD1-84DF-6C71253A2C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F339-4AD1-84DF-6C71253A2C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487.85</c:v>
                </c:pt>
                <c:pt idx="1">
                  <c:v>713.26</c:v>
                </c:pt>
                <c:pt idx="2">
                  <c:v>660.54</c:v>
                </c:pt>
                <c:pt idx="3">
                  <c:v>615.03</c:v>
                </c:pt>
                <c:pt idx="4">
                  <c:v>586.13</c:v>
                </c:pt>
              </c:numCache>
            </c:numRef>
          </c:val>
          <c:extLst>
            <c:ext xmlns:c16="http://schemas.microsoft.com/office/drawing/2014/chart" uri="{C3380CC4-5D6E-409C-BE32-E72D297353CC}">
              <c16:uniqueId val="{00000000-3914-4DB8-8712-DE908309F5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3914-4DB8-8712-DE908309F5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98.2</c:v>
                </c:pt>
                <c:pt idx="1">
                  <c:v>87.81</c:v>
                </c:pt>
                <c:pt idx="2">
                  <c:v>89.49</c:v>
                </c:pt>
                <c:pt idx="3">
                  <c:v>86.92</c:v>
                </c:pt>
                <c:pt idx="4">
                  <c:v>88.17</c:v>
                </c:pt>
              </c:numCache>
            </c:numRef>
          </c:val>
          <c:extLst>
            <c:ext xmlns:c16="http://schemas.microsoft.com/office/drawing/2014/chart" uri="{C3380CC4-5D6E-409C-BE32-E72D297353CC}">
              <c16:uniqueId val="{00000000-DAE6-44A5-95FE-8C9DAAA935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DAE6-44A5-95FE-8C9DAAA935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221.3</c:v>
                </c:pt>
                <c:pt idx="1">
                  <c:v>245.87</c:v>
                </c:pt>
                <c:pt idx="2">
                  <c:v>242.19</c:v>
                </c:pt>
                <c:pt idx="3">
                  <c:v>250.48</c:v>
                </c:pt>
                <c:pt idx="4">
                  <c:v>247.49</c:v>
                </c:pt>
              </c:numCache>
            </c:numRef>
          </c:val>
          <c:extLst>
            <c:ext xmlns:c16="http://schemas.microsoft.com/office/drawing/2014/chart" uri="{C3380CC4-5D6E-409C-BE32-E72D297353CC}">
              <c16:uniqueId val="{00000000-56F6-4B11-A683-3FA683FDEE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6F6-4B11-A683-3FA683FDEE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秋田県　湯沢市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40531</v>
      </c>
      <c r="AM8" s="58"/>
      <c r="AN8" s="58"/>
      <c r="AO8" s="58"/>
      <c r="AP8" s="58"/>
      <c r="AQ8" s="58"/>
      <c r="AR8" s="58"/>
      <c r="AS8" s="58"/>
      <c r="AT8" s="55">
        <f>データ!$S$6</f>
        <v>790.91</v>
      </c>
      <c r="AU8" s="56"/>
      <c r="AV8" s="56"/>
      <c r="AW8" s="56"/>
      <c r="AX8" s="56"/>
      <c r="AY8" s="56"/>
      <c r="AZ8" s="56"/>
      <c r="BA8" s="56"/>
      <c r="BB8" s="45">
        <f>データ!$T$6</f>
        <v>51.25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69.069999999999993</v>
      </c>
      <c r="J10" s="56"/>
      <c r="K10" s="56"/>
      <c r="L10" s="56"/>
      <c r="M10" s="56"/>
      <c r="N10" s="56"/>
      <c r="O10" s="57"/>
      <c r="P10" s="45">
        <f>データ!$P$6</f>
        <v>86.88</v>
      </c>
      <c r="Q10" s="45"/>
      <c r="R10" s="45"/>
      <c r="S10" s="45"/>
      <c r="T10" s="45"/>
      <c r="U10" s="45"/>
      <c r="V10" s="45"/>
      <c r="W10" s="58">
        <f>データ!$Q$6</f>
        <v>4363</v>
      </c>
      <c r="X10" s="58"/>
      <c r="Y10" s="58"/>
      <c r="Z10" s="58"/>
      <c r="AA10" s="58"/>
      <c r="AB10" s="58"/>
      <c r="AC10" s="58"/>
      <c r="AD10" s="2"/>
      <c r="AE10" s="2"/>
      <c r="AF10" s="2"/>
      <c r="AG10" s="2"/>
      <c r="AH10" s="2"/>
      <c r="AI10" s="2"/>
      <c r="AJ10" s="2"/>
      <c r="AK10" s="2"/>
      <c r="AL10" s="58">
        <f>データ!$U$6</f>
        <v>34894</v>
      </c>
      <c r="AM10" s="58"/>
      <c r="AN10" s="58"/>
      <c r="AO10" s="58"/>
      <c r="AP10" s="58"/>
      <c r="AQ10" s="58"/>
      <c r="AR10" s="58"/>
      <c r="AS10" s="58"/>
      <c r="AT10" s="55">
        <f>データ!$V$6</f>
        <v>121.73</v>
      </c>
      <c r="AU10" s="56"/>
      <c r="AV10" s="56"/>
      <c r="AW10" s="56"/>
      <c r="AX10" s="56"/>
      <c r="AY10" s="56"/>
      <c r="AZ10" s="56"/>
      <c r="BA10" s="56"/>
      <c r="BB10" s="45">
        <f>データ!$W$6</f>
        <v>286.64999999999998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95"/>
      <c r="BN47" s="95"/>
      <c r="BO47" s="95"/>
      <c r="BP47" s="95"/>
      <c r="BQ47" s="95"/>
      <c r="BR47" s="95"/>
      <c r="BS47" s="95"/>
      <c r="BT47" s="95"/>
      <c r="BU47" s="95"/>
      <c r="BV47" s="95"/>
      <c r="BW47" s="95"/>
      <c r="BX47" s="95"/>
      <c r="BY47" s="95"/>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95"/>
      <c r="BN48" s="95"/>
      <c r="BO48" s="95"/>
      <c r="BP48" s="95"/>
      <c r="BQ48" s="95"/>
      <c r="BR48" s="95"/>
      <c r="BS48" s="95"/>
      <c r="BT48" s="95"/>
      <c r="BU48" s="95"/>
      <c r="BV48" s="95"/>
      <c r="BW48" s="95"/>
      <c r="BX48" s="95"/>
      <c r="BY48" s="95"/>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95"/>
      <c r="BN49" s="95"/>
      <c r="BO49" s="95"/>
      <c r="BP49" s="95"/>
      <c r="BQ49" s="95"/>
      <c r="BR49" s="95"/>
      <c r="BS49" s="95"/>
      <c r="BT49" s="95"/>
      <c r="BU49" s="95"/>
      <c r="BV49" s="95"/>
      <c r="BW49" s="95"/>
      <c r="BX49" s="95"/>
      <c r="BY49" s="95"/>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95"/>
      <c r="BN50" s="95"/>
      <c r="BO50" s="95"/>
      <c r="BP50" s="95"/>
      <c r="BQ50" s="95"/>
      <c r="BR50" s="95"/>
      <c r="BS50" s="95"/>
      <c r="BT50" s="95"/>
      <c r="BU50" s="95"/>
      <c r="BV50" s="95"/>
      <c r="BW50" s="95"/>
      <c r="BX50" s="95"/>
      <c r="BY50" s="95"/>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95"/>
      <c r="BN51" s="95"/>
      <c r="BO51" s="95"/>
      <c r="BP51" s="95"/>
      <c r="BQ51" s="95"/>
      <c r="BR51" s="95"/>
      <c r="BS51" s="95"/>
      <c r="BT51" s="95"/>
      <c r="BU51" s="95"/>
      <c r="BV51" s="95"/>
      <c r="BW51" s="95"/>
      <c r="BX51" s="95"/>
      <c r="BY51" s="95"/>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95"/>
      <c r="BN52" s="95"/>
      <c r="BO52" s="95"/>
      <c r="BP52" s="95"/>
      <c r="BQ52" s="95"/>
      <c r="BR52" s="95"/>
      <c r="BS52" s="95"/>
      <c r="BT52" s="95"/>
      <c r="BU52" s="95"/>
      <c r="BV52" s="95"/>
      <c r="BW52" s="95"/>
      <c r="BX52" s="95"/>
      <c r="BY52" s="95"/>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95"/>
      <c r="BN53" s="95"/>
      <c r="BO53" s="95"/>
      <c r="BP53" s="95"/>
      <c r="BQ53" s="95"/>
      <c r="BR53" s="95"/>
      <c r="BS53" s="95"/>
      <c r="BT53" s="95"/>
      <c r="BU53" s="95"/>
      <c r="BV53" s="95"/>
      <c r="BW53" s="95"/>
      <c r="BX53" s="95"/>
      <c r="BY53" s="95"/>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95"/>
      <c r="BN54" s="95"/>
      <c r="BO54" s="95"/>
      <c r="BP54" s="95"/>
      <c r="BQ54" s="95"/>
      <c r="BR54" s="95"/>
      <c r="BS54" s="95"/>
      <c r="BT54" s="95"/>
      <c r="BU54" s="95"/>
      <c r="BV54" s="95"/>
      <c r="BW54" s="95"/>
      <c r="BX54" s="95"/>
      <c r="BY54" s="95"/>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95"/>
      <c r="BN55" s="95"/>
      <c r="BO55" s="95"/>
      <c r="BP55" s="95"/>
      <c r="BQ55" s="95"/>
      <c r="BR55" s="95"/>
      <c r="BS55" s="95"/>
      <c r="BT55" s="95"/>
      <c r="BU55" s="95"/>
      <c r="BV55" s="95"/>
      <c r="BW55" s="95"/>
      <c r="BX55" s="95"/>
      <c r="BY55" s="95"/>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95"/>
      <c r="BN56" s="95"/>
      <c r="BO56" s="95"/>
      <c r="BP56" s="95"/>
      <c r="BQ56" s="95"/>
      <c r="BR56" s="95"/>
      <c r="BS56" s="95"/>
      <c r="BT56" s="95"/>
      <c r="BU56" s="95"/>
      <c r="BV56" s="95"/>
      <c r="BW56" s="95"/>
      <c r="BX56" s="95"/>
      <c r="BY56" s="95"/>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95"/>
      <c r="BN57" s="95"/>
      <c r="BO57" s="95"/>
      <c r="BP57" s="95"/>
      <c r="BQ57" s="95"/>
      <c r="BR57" s="95"/>
      <c r="BS57" s="95"/>
      <c r="BT57" s="95"/>
      <c r="BU57" s="95"/>
      <c r="BV57" s="95"/>
      <c r="BW57" s="95"/>
      <c r="BX57" s="95"/>
      <c r="BY57" s="95"/>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95"/>
      <c r="BN58" s="95"/>
      <c r="BO58" s="95"/>
      <c r="BP58" s="95"/>
      <c r="BQ58" s="95"/>
      <c r="BR58" s="95"/>
      <c r="BS58" s="95"/>
      <c r="BT58" s="95"/>
      <c r="BU58" s="95"/>
      <c r="BV58" s="95"/>
      <c r="BW58" s="95"/>
      <c r="BX58" s="95"/>
      <c r="BY58" s="95"/>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95"/>
      <c r="BN59" s="95"/>
      <c r="BO59" s="95"/>
      <c r="BP59" s="95"/>
      <c r="BQ59" s="95"/>
      <c r="BR59" s="95"/>
      <c r="BS59" s="95"/>
      <c r="BT59" s="95"/>
      <c r="BU59" s="95"/>
      <c r="BV59" s="95"/>
      <c r="BW59" s="95"/>
      <c r="BX59" s="95"/>
      <c r="BY59" s="95"/>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95"/>
      <c r="BN60" s="95"/>
      <c r="BO60" s="95"/>
      <c r="BP60" s="95"/>
      <c r="BQ60" s="95"/>
      <c r="BR60" s="95"/>
      <c r="BS60" s="95"/>
      <c r="BT60" s="95"/>
      <c r="BU60" s="95"/>
      <c r="BV60" s="95"/>
      <c r="BW60" s="95"/>
      <c r="BX60" s="95"/>
      <c r="BY60" s="95"/>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95"/>
      <c r="BN61" s="95"/>
      <c r="BO61" s="95"/>
      <c r="BP61" s="95"/>
      <c r="BQ61" s="95"/>
      <c r="BR61" s="95"/>
      <c r="BS61" s="95"/>
      <c r="BT61" s="95"/>
      <c r="BU61" s="95"/>
      <c r="BV61" s="95"/>
      <c r="BW61" s="95"/>
      <c r="BX61" s="95"/>
      <c r="BY61" s="95"/>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95"/>
      <c r="BN62" s="95"/>
      <c r="BO62" s="95"/>
      <c r="BP62" s="95"/>
      <c r="BQ62" s="95"/>
      <c r="BR62" s="95"/>
      <c r="BS62" s="95"/>
      <c r="BT62" s="95"/>
      <c r="BU62" s="95"/>
      <c r="BV62" s="95"/>
      <c r="BW62" s="95"/>
      <c r="BX62" s="95"/>
      <c r="BY62" s="95"/>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yRmu4fVHlHWaVjpr8Xrl1r80zHU2gAOc6CF4eQfDfPnsNser4FHRQMOEKvnc7JpFQhMbBuXkciAQXsPDL53Qkw==" saltValue="IQdU/p9N0YY/cfX/3qBY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52078</v>
      </c>
      <c r="D6" s="20">
        <f t="shared" si="3"/>
        <v>46</v>
      </c>
      <c r="E6" s="20">
        <f t="shared" si="3"/>
        <v>1</v>
      </c>
      <c r="F6" s="20">
        <f t="shared" si="3"/>
        <v>0</v>
      </c>
      <c r="G6" s="20">
        <f t="shared" si="3"/>
        <v>1</v>
      </c>
      <c r="H6" s="20" t="str">
        <f t="shared" si="3"/>
        <v>秋田県　湯沢市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69.069999999999993</v>
      </c>
      <c r="P6" s="21">
        <f t="shared" si="3"/>
        <v>86.88</v>
      </c>
      <c r="Q6" s="21">
        <f t="shared" si="3"/>
        <v>4363</v>
      </c>
      <c r="R6" s="21">
        <f t="shared" si="3"/>
        <v>40531</v>
      </c>
      <c r="S6" s="21">
        <f t="shared" si="3"/>
        <v>790.91</v>
      </c>
      <c r="T6" s="21">
        <f t="shared" si="3"/>
        <v>51.25</v>
      </c>
      <c r="U6" s="21">
        <f t="shared" si="3"/>
        <v>34894</v>
      </c>
      <c r="V6" s="21">
        <f t="shared" si="3"/>
        <v>121.73</v>
      </c>
      <c r="W6" s="21">
        <f t="shared" si="3"/>
        <v>286.64999999999998</v>
      </c>
      <c r="X6" s="22">
        <f>IF(X7="",NA(),X7)</f>
        <v>117.33</v>
      </c>
      <c r="Y6" s="22">
        <f t="shared" ref="Y6:AG6" si="4">IF(Y7="",NA(),Y7)</f>
        <v>109.95</v>
      </c>
      <c r="Z6" s="22">
        <f t="shared" si="4"/>
        <v>111.66</v>
      </c>
      <c r="AA6" s="22">
        <f t="shared" si="4"/>
        <v>113.28</v>
      </c>
      <c r="AB6" s="22">
        <f t="shared" si="4"/>
        <v>115.07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265.58999999999997</v>
      </c>
      <c r="AU6" s="22">
        <f t="shared" ref="AU6:BC6" si="6">IF(AU7="",NA(),AU7)</f>
        <v>177.3</v>
      </c>
      <c r="AV6" s="22">
        <f t="shared" si="6"/>
        <v>190.8</v>
      </c>
      <c r="AW6" s="22">
        <f t="shared" si="6"/>
        <v>227.87</v>
      </c>
      <c r="AX6" s="22">
        <f t="shared" si="6"/>
        <v>254.2</v>
      </c>
      <c r="AY6" s="22">
        <f t="shared" si="6"/>
        <v>365.18</v>
      </c>
      <c r="AZ6" s="22">
        <f t="shared" si="6"/>
        <v>327.77</v>
      </c>
      <c r="BA6" s="22">
        <f t="shared" si="6"/>
        <v>338.02</v>
      </c>
      <c r="BB6" s="22">
        <f t="shared" si="6"/>
        <v>345.94</v>
      </c>
      <c r="BC6" s="22">
        <f t="shared" si="6"/>
        <v>329.7</v>
      </c>
      <c r="BD6" s="21" t="str">
        <f>IF(BD7="","",IF(BD7="-","【-】","【"&amp;SUBSTITUTE(TEXT(BD7,"#,##0.00"),"-","△")&amp;"】"))</f>
        <v>【243.36】</v>
      </c>
      <c r="BE6" s="22">
        <f>IF(BE7="",NA(),BE7)</f>
        <v>487.85</v>
      </c>
      <c r="BF6" s="22">
        <f t="shared" ref="BF6:BN6" si="7">IF(BF7="",NA(),BF7)</f>
        <v>713.26</v>
      </c>
      <c r="BG6" s="22">
        <f t="shared" si="7"/>
        <v>660.54</v>
      </c>
      <c r="BH6" s="22">
        <f t="shared" si="7"/>
        <v>615.03</v>
      </c>
      <c r="BI6" s="22">
        <f t="shared" si="7"/>
        <v>586.13</v>
      </c>
      <c r="BJ6" s="22">
        <f t="shared" si="7"/>
        <v>371.65</v>
      </c>
      <c r="BK6" s="22">
        <f t="shared" si="7"/>
        <v>397.1</v>
      </c>
      <c r="BL6" s="22">
        <f t="shared" si="7"/>
        <v>379.91</v>
      </c>
      <c r="BM6" s="22">
        <f t="shared" si="7"/>
        <v>386.61</v>
      </c>
      <c r="BN6" s="22">
        <f t="shared" si="7"/>
        <v>381.56</v>
      </c>
      <c r="BO6" s="21" t="str">
        <f>IF(BO7="","",IF(BO7="-","【-】","【"&amp;SUBSTITUTE(TEXT(BO7,"#,##0.00"),"-","△")&amp;"】"))</f>
        <v>【265.93】</v>
      </c>
      <c r="BP6" s="22">
        <f>IF(BP7="",NA(),BP7)</f>
        <v>98.2</v>
      </c>
      <c r="BQ6" s="22">
        <f t="shared" ref="BQ6:BY6" si="8">IF(BQ7="",NA(),BQ7)</f>
        <v>87.81</v>
      </c>
      <c r="BR6" s="22">
        <f t="shared" si="8"/>
        <v>89.49</v>
      </c>
      <c r="BS6" s="22">
        <f t="shared" si="8"/>
        <v>86.92</v>
      </c>
      <c r="BT6" s="22">
        <f t="shared" si="8"/>
        <v>88.17</v>
      </c>
      <c r="BU6" s="22">
        <f t="shared" si="8"/>
        <v>98.77</v>
      </c>
      <c r="BV6" s="22">
        <f t="shared" si="8"/>
        <v>95.79</v>
      </c>
      <c r="BW6" s="22">
        <f t="shared" si="8"/>
        <v>98.3</v>
      </c>
      <c r="BX6" s="22">
        <f t="shared" si="8"/>
        <v>93.82</v>
      </c>
      <c r="BY6" s="22">
        <f t="shared" si="8"/>
        <v>95.04</v>
      </c>
      <c r="BZ6" s="21" t="str">
        <f>IF(BZ7="","",IF(BZ7="-","【-】","【"&amp;SUBSTITUTE(TEXT(BZ7,"#,##0.00"),"-","△")&amp;"】"))</f>
        <v>【97.82】</v>
      </c>
      <c r="CA6" s="22">
        <f>IF(CA7="",NA(),CA7)</f>
        <v>221.3</v>
      </c>
      <c r="CB6" s="22">
        <f t="shared" ref="CB6:CJ6" si="9">IF(CB7="",NA(),CB7)</f>
        <v>245.87</v>
      </c>
      <c r="CC6" s="22">
        <f t="shared" si="9"/>
        <v>242.19</v>
      </c>
      <c r="CD6" s="22">
        <f t="shared" si="9"/>
        <v>250.48</v>
      </c>
      <c r="CE6" s="22">
        <f t="shared" si="9"/>
        <v>247.49</v>
      </c>
      <c r="CF6" s="22">
        <f t="shared" si="9"/>
        <v>173.67</v>
      </c>
      <c r="CG6" s="22">
        <f t="shared" si="9"/>
        <v>171.13</v>
      </c>
      <c r="CH6" s="22">
        <f t="shared" si="9"/>
        <v>173.7</v>
      </c>
      <c r="CI6" s="22">
        <f t="shared" si="9"/>
        <v>178.94</v>
      </c>
      <c r="CJ6" s="22">
        <f t="shared" si="9"/>
        <v>180.19</v>
      </c>
      <c r="CK6" s="21" t="str">
        <f>IF(CK7="","",IF(CK7="-","【-】","【"&amp;SUBSTITUTE(TEXT(CK7,"#,##0.00"),"-","△")&amp;"】"))</f>
        <v>【177.56】</v>
      </c>
      <c r="CL6" s="22">
        <f>IF(CL7="",NA(),CL7)</f>
        <v>45.46</v>
      </c>
      <c r="CM6" s="22">
        <f t="shared" ref="CM6:CU6" si="10">IF(CM7="",NA(),CM7)</f>
        <v>47.8</v>
      </c>
      <c r="CN6" s="22">
        <f t="shared" si="10"/>
        <v>48.33</v>
      </c>
      <c r="CO6" s="22">
        <f t="shared" si="10"/>
        <v>46.95</v>
      </c>
      <c r="CP6" s="22">
        <f t="shared" si="10"/>
        <v>46.81</v>
      </c>
      <c r="CQ6" s="22">
        <f t="shared" si="10"/>
        <v>59.67</v>
      </c>
      <c r="CR6" s="22">
        <f t="shared" si="10"/>
        <v>60.12</v>
      </c>
      <c r="CS6" s="22">
        <f t="shared" si="10"/>
        <v>60.34</v>
      </c>
      <c r="CT6" s="22">
        <f t="shared" si="10"/>
        <v>59.54</v>
      </c>
      <c r="CU6" s="22">
        <f t="shared" si="10"/>
        <v>59.26</v>
      </c>
      <c r="CV6" s="21" t="str">
        <f>IF(CV7="","",IF(CV7="-","【-】","【"&amp;SUBSTITUTE(TEXT(CV7,"#,##0.00"),"-","△")&amp;"】"))</f>
        <v>【59.81】</v>
      </c>
      <c r="CW6" s="22">
        <f>IF(CW7="",NA(),CW7)</f>
        <v>82.21</v>
      </c>
      <c r="CX6" s="22">
        <f t="shared" ref="CX6:DF6" si="11">IF(CX7="",NA(),CX7)</f>
        <v>86.2</v>
      </c>
      <c r="CY6" s="22">
        <f t="shared" si="11"/>
        <v>83.86</v>
      </c>
      <c r="CZ6" s="22">
        <f t="shared" si="11"/>
        <v>83.66</v>
      </c>
      <c r="DA6" s="22">
        <f t="shared" si="11"/>
        <v>82.28</v>
      </c>
      <c r="DB6" s="22">
        <f t="shared" si="11"/>
        <v>84.6</v>
      </c>
      <c r="DC6" s="22">
        <f t="shared" si="11"/>
        <v>84.24</v>
      </c>
      <c r="DD6" s="22">
        <f t="shared" si="11"/>
        <v>84.19</v>
      </c>
      <c r="DE6" s="22">
        <f t="shared" si="11"/>
        <v>83.93</v>
      </c>
      <c r="DF6" s="22">
        <f t="shared" si="11"/>
        <v>83.84</v>
      </c>
      <c r="DG6" s="21" t="str">
        <f>IF(DG7="","",IF(DG7="-","【-】","【"&amp;SUBSTITUTE(TEXT(DG7,"#,##0.00"),"-","△")&amp;"】"))</f>
        <v>【89.42】</v>
      </c>
      <c r="DH6" s="22">
        <f>IF(DH7="",NA(),DH7)</f>
        <v>46.11</v>
      </c>
      <c r="DI6" s="22">
        <f t="shared" ref="DI6:DQ6" si="12">IF(DI7="",NA(),DI7)</f>
        <v>35.79</v>
      </c>
      <c r="DJ6" s="22">
        <f t="shared" si="12"/>
        <v>38.24</v>
      </c>
      <c r="DK6" s="22">
        <f t="shared" si="12"/>
        <v>40.74</v>
      </c>
      <c r="DL6" s="22">
        <f t="shared" si="12"/>
        <v>42.78</v>
      </c>
      <c r="DM6" s="22">
        <f t="shared" si="12"/>
        <v>48.17</v>
      </c>
      <c r="DN6" s="22">
        <f t="shared" si="12"/>
        <v>48.83</v>
      </c>
      <c r="DO6" s="22">
        <f t="shared" si="12"/>
        <v>49.96</v>
      </c>
      <c r="DP6" s="22">
        <f t="shared" si="12"/>
        <v>50.82</v>
      </c>
      <c r="DQ6" s="22">
        <f t="shared" si="12"/>
        <v>51.82</v>
      </c>
      <c r="DR6" s="21" t="str">
        <f>IF(DR7="","",IF(DR7="-","【-】","【"&amp;SUBSTITUTE(TEXT(DR7,"#,##0.00"),"-","△")&amp;"】"))</f>
        <v>【52.02】</v>
      </c>
      <c r="DS6" s="22">
        <f>IF(DS7="",NA(),DS7)</f>
        <v>5.8</v>
      </c>
      <c r="DT6" s="22">
        <f t="shared" ref="DT6:EB6" si="13">IF(DT7="",NA(),DT7)</f>
        <v>5.62</v>
      </c>
      <c r="DU6" s="22">
        <f t="shared" si="13"/>
        <v>6.32</v>
      </c>
      <c r="DV6" s="22">
        <f t="shared" si="13"/>
        <v>7.62</v>
      </c>
      <c r="DW6" s="22">
        <f t="shared" si="13"/>
        <v>7.85</v>
      </c>
      <c r="DX6" s="22">
        <f t="shared" si="13"/>
        <v>17.12</v>
      </c>
      <c r="DY6" s="22">
        <f t="shared" si="13"/>
        <v>18.18</v>
      </c>
      <c r="DZ6" s="22">
        <f t="shared" si="13"/>
        <v>19.32</v>
      </c>
      <c r="EA6" s="22">
        <f t="shared" si="13"/>
        <v>21.16</v>
      </c>
      <c r="EB6" s="22">
        <f t="shared" si="13"/>
        <v>22.72</v>
      </c>
      <c r="EC6" s="21" t="str">
        <f>IF(EC7="","",IF(EC7="-","【-】","【"&amp;SUBSTITUTE(TEXT(EC7,"#,##0.00"),"-","△")&amp;"】"))</f>
        <v>【25.37】</v>
      </c>
      <c r="ED6" s="22">
        <f>IF(ED7="",NA(),ED7)</f>
        <v>0.41</v>
      </c>
      <c r="EE6" s="22">
        <f t="shared" ref="EE6:EM6" si="14">IF(EE7="",NA(),EE7)</f>
        <v>0.4</v>
      </c>
      <c r="EF6" s="22">
        <f t="shared" si="14"/>
        <v>0.53</v>
      </c>
      <c r="EG6" s="22">
        <f t="shared" si="14"/>
        <v>0.19</v>
      </c>
      <c r="EH6" s="22">
        <f t="shared" si="14"/>
        <v>0.33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52078</v>
      </c>
      <c r="D7" s="24">
        <v>46</v>
      </c>
      <c r="E7" s="24">
        <v>1</v>
      </c>
      <c r="F7" s="24">
        <v>0</v>
      </c>
      <c r="G7" s="24">
        <v>1</v>
      </c>
      <c r="H7" s="24" t="s">
        <v>93</v>
      </c>
      <c r="I7" s="24" t="s">
        <v>94</v>
      </c>
      <c r="J7" s="24" t="s">
        <v>95</v>
      </c>
      <c r="K7" s="24" t="s">
        <v>96</v>
      </c>
      <c r="L7" s="24" t="s">
        <v>97</v>
      </c>
      <c r="M7" s="24" t="s">
        <v>98</v>
      </c>
      <c r="N7" s="25" t="s">
        <v>99</v>
      </c>
      <c r="O7" s="25">
        <v>69.069999999999993</v>
      </c>
      <c r="P7" s="25">
        <v>86.88</v>
      </c>
      <c r="Q7" s="25">
        <v>4363</v>
      </c>
      <c r="R7" s="25">
        <v>40531</v>
      </c>
      <c r="S7" s="25">
        <v>790.91</v>
      </c>
      <c r="T7" s="25">
        <v>51.25</v>
      </c>
      <c r="U7" s="25">
        <v>34894</v>
      </c>
      <c r="V7" s="25">
        <v>121.73</v>
      </c>
      <c r="W7" s="25">
        <v>286.64999999999998</v>
      </c>
      <c r="X7" s="25">
        <v>117.33</v>
      </c>
      <c r="Y7" s="25">
        <v>109.95</v>
      </c>
      <c r="Z7" s="25">
        <v>111.66</v>
      </c>
      <c r="AA7" s="25">
        <v>113.28</v>
      </c>
      <c r="AB7" s="25">
        <v>115.07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265.58999999999997</v>
      </c>
      <c r="AU7" s="25">
        <v>177.3</v>
      </c>
      <c r="AV7" s="25">
        <v>190.8</v>
      </c>
      <c r="AW7" s="25">
        <v>227.87</v>
      </c>
      <c r="AX7" s="25">
        <v>254.2</v>
      </c>
      <c r="AY7" s="25">
        <v>365.18</v>
      </c>
      <c r="AZ7" s="25">
        <v>327.77</v>
      </c>
      <c r="BA7" s="25">
        <v>338.02</v>
      </c>
      <c r="BB7" s="25">
        <v>345.94</v>
      </c>
      <c r="BC7" s="25">
        <v>329.7</v>
      </c>
      <c r="BD7" s="25">
        <v>243.36</v>
      </c>
      <c r="BE7" s="25">
        <v>487.85</v>
      </c>
      <c r="BF7" s="25">
        <v>713.26</v>
      </c>
      <c r="BG7" s="25">
        <v>660.54</v>
      </c>
      <c r="BH7" s="25">
        <v>615.03</v>
      </c>
      <c r="BI7" s="25">
        <v>586.13</v>
      </c>
      <c r="BJ7" s="25">
        <v>371.65</v>
      </c>
      <c r="BK7" s="25">
        <v>397.1</v>
      </c>
      <c r="BL7" s="25">
        <v>379.91</v>
      </c>
      <c r="BM7" s="25">
        <v>386.61</v>
      </c>
      <c r="BN7" s="25">
        <v>381.56</v>
      </c>
      <c r="BO7" s="25">
        <v>265.93</v>
      </c>
      <c r="BP7" s="25">
        <v>98.2</v>
      </c>
      <c r="BQ7" s="25">
        <v>87.81</v>
      </c>
      <c r="BR7" s="25">
        <v>89.49</v>
      </c>
      <c r="BS7" s="25">
        <v>86.92</v>
      </c>
      <c r="BT7" s="25">
        <v>88.17</v>
      </c>
      <c r="BU7" s="25">
        <v>98.77</v>
      </c>
      <c r="BV7" s="25">
        <v>95.79</v>
      </c>
      <c r="BW7" s="25">
        <v>98.3</v>
      </c>
      <c r="BX7" s="25">
        <v>93.82</v>
      </c>
      <c r="BY7" s="25">
        <v>95.04</v>
      </c>
      <c r="BZ7" s="25">
        <v>97.82</v>
      </c>
      <c r="CA7" s="25">
        <v>221.3</v>
      </c>
      <c r="CB7" s="25">
        <v>245.87</v>
      </c>
      <c r="CC7" s="25">
        <v>242.19</v>
      </c>
      <c r="CD7" s="25">
        <v>250.48</v>
      </c>
      <c r="CE7" s="25">
        <v>247.49</v>
      </c>
      <c r="CF7" s="25">
        <v>173.67</v>
      </c>
      <c r="CG7" s="25">
        <v>171.13</v>
      </c>
      <c r="CH7" s="25">
        <v>173.7</v>
      </c>
      <c r="CI7" s="25">
        <v>178.94</v>
      </c>
      <c r="CJ7" s="25">
        <v>180.19</v>
      </c>
      <c r="CK7" s="25">
        <v>177.56</v>
      </c>
      <c r="CL7" s="25">
        <v>45.46</v>
      </c>
      <c r="CM7" s="25">
        <v>47.8</v>
      </c>
      <c r="CN7" s="25">
        <v>48.33</v>
      </c>
      <c r="CO7" s="25">
        <v>46.95</v>
      </c>
      <c r="CP7" s="25">
        <v>46.81</v>
      </c>
      <c r="CQ7" s="25">
        <v>59.67</v>
      </c>
      <c r="CR7" s="25">
        <v>60.12</v>
      </c>
      <c r="CS7" s="25">
        <v>60.34</v>
      </c>
      <c r="CT7" s="25">
        <v>59.54</v>
      </c>
      <c r="CU7" s="25">
        <v>59.26</v>
      </c>
      <c r="CV7" s="25">
        <v>59.81</v>
      </c>
      <c r="CW7" s="25">
        <v>82.21</v>
      </c>
      <c r="CX7" s="25">
        <v>86.2</v>
      </c>
      <c r="CY7" s="25">
        <v>83.86</v>
      </c>
      <c r="CZ7" s="25">
        <v>83.66</v>
      </c>
      <c r="DA7" s="25">
        <v>82.28</v>
      </c>
      <c r="DB7" s="25">
        <v>84.6</v>
      </c>
      <c r="DC7" s="25">
        <v>84.24</v>
      </c>
      <c r="DD7" s="25">
        <v>84.19</v>
      </c>
      <c r="DE7" s="25">
        <v>83.93</v>
      </c>
      <c r="DF7" s="25">
        <v>83.84</v>
      </c>
      <c r="DG7" s="25">
        <v>89.42</v>
      </c>
      <c r="DH7" s="25">
        <v>46.11</v>
      </c>
      <c r="DI7" s="25">
        <v>35.79</v>
      </c>
      <c r="DJ7" s="25">
        <v>38.24</v>
      </c>
      <c r="DK7" s="25">
        <v>40.74</v>
      </c>
      <c r="DL7" s="25">
        <v>42.78</v>
      </c>
      <c r="DM7" s="25">
        <v>48.17</v>
      </c>
      <c r="DN7" s="25">
        <v>48.83</v>
      </c>
      <c r="DO7" s="25">
        <v>49.96</v>
      </c>
      <c r="DP7" s="25">
        <v>50.82</v>
      </c>
      <c r="DQ7" s="25">
        <v>51.82</v>
      </c>
      <c r="DR7" s="25">
        <v>52.02</v>
      </c>
      <c r="DS7" s="25">
        <v>5.8</v>
      </c>
      <c r="DT7" s="25">
        <v>5.62</v>
      </c>
      <c r="DU7" s="25">
        <v>6.32</v>
      </c>
      <c r="DV7" s="25">
        <v>7.62</v>
      </c>
      <c r="DW7" s="25">
        <v>7.85</v>
      </c>
      <c r="DX7" s="25">
        <v>17.12</v>
      </c>
      <c r="DY7" s="25">
        <v>18.18</v>
      </c>
      <c r="DZ7" s="25">
        <v>19.32</v>
      </c>
      <c r="EA7" s="25">
        <v>21.16</v>
      </c>
      <c r="EB7" s="25">
        <v>22.72</v>
      </c>
      <c r="EC7" s="25">
        <v>25.37</v>
      </c>
      <c r="ED7" s="25">
        <v>0.41</v>
      </c>
      <c r="EE7" s="25">
        <v>0.4</v>
      </c>
      <c r="EF7" s="25">
        <v>0.53</v>
      </c>
      <c r="EG7" s="25">
        <v>0.19</v>
      </c>
      <c r="EH7" s="25">
        <v>0.33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遥菜</cp:lastModifiedBy>
  <dcterms:created xsi:type="dcterms:W3CDTF">2025-01-24T06:44:45Z</dcterms:created>
  <dcterms:modified xsi:type="dcterms:W3CDTF">2025-01-28T02:12:49Z</dcterms:modified>
  <cp:category/>
</cp:coreProperties>
</file>