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y00\2024年度\35建設部\35160上下水道課共有\05調査・回答\0514庁内\20250123公営企業に係る経営比較分析表（令和５年度決算）の分析等について（依頼）\02_回答\02_下水道\"/>
    </mc:Choice>
  </mc:AlternateContent>
  <workbookProtection workbookAlgorithmName="SHA-512" workbookHashValue="w0ADWlcE71skRsi9QfaQwua91HMxh5xjwKsDeNIlefnqJO9wJMkXGBjpVdmvaUAxVaYHUGF3/uyLmdBupxwNoQ==" workbookSaltValue="Bdw5kq4od434D63vLo7dvg=="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<sst xmlns="http://schemas.openxmlformats.org/spreadsheetml/2006/main" count="271" uniqueCount="116">
  <si>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</si>
  <si>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</si>
  <si>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</si>
  <si>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</si>
  <si>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</si>
  <si>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</si>
  <si>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</si>
  <si>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</si>
  <si>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</si>
  <si>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</si>
  <si>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</si>
  <si>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</si>
  <si>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</si>
  <si>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</si>
  <si>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</si>
  <si>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</si>
  <si>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</si>
  <si>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</si>
  <si>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</si>
  <si>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</si>
  <si>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</si>
  <si>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</si>
  <si>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</si>
  <si>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</si>
  <si>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</si>
  <si>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</si>
  <si>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</si>
  <si>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</si>
  <si>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</si>
  <si>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</si>
  <si>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</si>
  <si>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</si>
  <si>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</si>
  <si>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</si>
  <si>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</si>
  <si>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</si>
  <si>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</si>
  <si>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</si>
  <si>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</si>
  <si>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</si>
  <si>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</si>
  <si>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</si>
  <si>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</si>
  <si>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</si>
  <si>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</si>
  <si>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</si>
  <si>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</si>
  <si>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</si>
  <si>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</si>
  <si>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</si>
  <si>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</si>
  <si>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</si>
  <si>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</si>
  <si>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</si>
  <si>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</si>
  <si>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</si>
  <si>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</si>
  <si>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</si>
  <si>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</si>
  <si>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</si>
  <si>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</si>
  <si>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</si>
  <si>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</si>
  <si>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</si>
  <si>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</si>
  <si>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</si>
  <si>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</si>
  <si>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</si>
  <si>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</si>
  <si>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</si>
  <si>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</si>
  <si>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</si>
  <si>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</si>
  <si>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</si>
  <si>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</si>
  <si>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</si>
  <si>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</si>
  <si>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</si>
  <si>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</si>
  <si>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</si>
  <si>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</si>
  <si>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</si>
  <si>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</si>
  <si>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</si>
  <si>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</si>
  <si>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</si>
  <si>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</si>
  <si>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</si>
  <si>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</si>
  <si>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</si>
  <si>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</si>
  <si>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</si>
  <si>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</si>
  <si>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</si>
  <si>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</si>
  <si>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</si>
  <si>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湯沢市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</si>
  <si>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</si>
  <si>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</si>
  <si>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</si>
  <si>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</si>
  <si>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</si>
  <si>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</si>
  <si>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</si>
  <si>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</si>
  <si>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</si>
  <si>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</si>
  <si>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</si>
  <si>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</si>
  <si>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</si>
  <si>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</si>
  <si>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</si>
  <si>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</si>
  <si>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①経常収支比率については、100%以上であることから単年度収支は黒字であることを示している。
③流動比率については、短期的な債務に対する支払い能力を示す度合となっているが、100%以上であるため、1年以内に支払うべき債務を賄うことができている。
④企業債残高対事業規模比率については、事業規模に対して使用料水準が低いため全額一般会計の負担となることから、類似団体と比較し大幅に低い数値となっている。
⑤経費回収率については、100%を下回っており、使用料で回収すべき経費をすべて使用料で賄えず、一般会計繰入金に依存している。
⑥汚水処理原価については、類似団体と比較すると同程度となっているものの、人口減少により使用料収入の減少が見込まれることから、費用の削減はもとより適正規模の更新など投資の効率化を検討する必要がある。
⑦施設利用率は類似団体より下回っているものの、⑧水洗化率については、浄化槽設置後速やかに接続しているため100％となっている。</t>
    <rPh sb="2" eb="4">
      <t>ケイジョウ</t>
    </rPh>
    <rPh sb="4" eb="6">
      <t>シュウシ</t>
    </rPh>
    <rPh sb="6" eb="8">
      <t>ヒリツ</t>
    </rPh>
    <rPh sb="18" eb="20">
      <t>イジョウ</t>
    </rPh>
    <rPh sb="27" eb="30">
      <t>タンネンド</t>
    </rPh>
    <rPh sb="30" eb="32">
      <t>シュウシ</t>
    </rPh>
    <rPh sb="33" eb="35">
      <t>クロジ</t>
    </rPh>
    <rPh sb="41" eb="42">
      <t>シメ</t>
    </rPh>
    <rPh sb="50" eb="52">
      <t>リュウドウ</t>
    </rPh>
    <rPh sb="52" eb="54">
      <t>ヒリツ</t>
    </rPh>
    <rPh sb="60" eb="63">
      <t>タンキテキ</t>
    </rPh>
    <rPh sb="64" eb="66">
      <t>サイム</t>
    </rPh>
    <rPh sb="67" eb="68">
      <t>タイ</t>
    </rPh>
    <rPh sb="70" eb="72">
      <t>シハラ</t>
    </rPh>
    <rPh sb="73" eb="75">
      <t>ノウリョク</t>
    </rPh>
    <rPh sb="76" eb="77">
      <t>シメ</t>
    </rPh>
    <rPh sb="78" eb="80">
      <t>ドアイ</t>
    </rPh>
    <rPh sb="92" eb="94">
      <t>イジョウ</t>
    </rPh>
    <rPh sb="101" eb="102">
      <t>ネン</t>
    </rPh>
    <rPh sb="102" eb="104">
      <t>イナイ</t>
    </rPh>
    <rPh sb="105" eb="107">
      <t>シハラ</t>
    </rPh>
    <rPh sb="110" eb="112">
      <t>サイム</t>
    </rPh>
    <rPh sb="113" eb="114">
      <t>マカナ</t>
    </rPh>
    <rPh sb="255" eb="257">
      <t>クリイレ</t>
    </rPh>
    <phoneticPr fontId="4"/>
  </si>
  <si>
    <t>①有形固定資産減価償却率については、類似団体と比較しても低い数値となっているが、今後はさらに資産の老朽化は進行していくことから、計画的な施設の長寿命化や更新が必要となる。</t>
    <rPh sb="11" eb="12">
      <t>リツ</t>
    </rPh>
    <phoneticPr fontId="4"/>
  </si>
  <si>
    <r>
      <t xml:space="preserve">　経常収支比率は100%以上であるものの、経費回収率が100％以下であることから、引き続き経営改善に向けた取り組みが必要である。
</t>
    </r>
    <r>
      <rPr>
        <sz val="10"/>
        <rFont val="ＭＳ ゴシック"/>
        <family val="3"/>
        <charset val="128"/>
      </rPr>
      <t>　特定地域生活排水処理事業は、皆瀬地区が平成11年度から、稲川地区が平成14年度からの事業であり、整備事業は終了しているものの浄化槽の付帯設備維持管理費の増加に加え、浄化槽本体の修繕も出始めていることから、今後も維持管理コストが高止まりとなることが想定される。</t>
    </r>
    <r>
      <rPr>
        <sz val="10"/>
        <color rgb="FFFF0000"/>
        <rFont val="ＭＳ ゴシック"/>
        <family val="3"/>
        <charset val="128"/>
      </rPr>
      <t xml:space="preserve">
</t>
    </r>
    <r>
      <rPr>
        <sz val="10"/>
        <rFont val="ＭＳ ゴシック"/>
        <family val="3"/>
        <charset val="128"/>
      </rPr>
      <t xml:space="preserve">　今後事業を継続していくには、包括的民間委託導入の検討を含む維持管理の効率化や適正化を行っていくとともに、人口減少に伴う使用料収入の減少を想定した、収支構造の見直しが必要である。
</t>
    </r>
    <rPh sb="12" eb="14">
      <t>イジョウ</t>
    </rPh>
    <rPh sb="41" eb="42">
      <t>ヒ</t>
    </rPh>
    <rPh sb="43" eb="44">
      <t>ツヅ</t>
    </rPh>
    <rPh sb="80" eb="82">
      <t>ミナセ</t>
    </rPh>
    <rPh sb="82" eb="84">
      <t>チク</t>
    </rPh>
    <rPh sb="94" eb="96">
      <t>イナカワ</t>
    </rPh>
    <rPh sb="96" eb="98">
      <t>チク</t>
    </rPh>
    <rPh sb="99" eb="101">
      <t>ヘイセイ</t>
    </rPh>
    <rPh sb="103" eb="105">
      <t>ネンド</t>
    </rPh>
    <rPh sb="114" eb="116">
      <t>セイビ</t>
    </rPh>
    <rPh sb="116" eb="118">
      <t>ジギョウ</t>
    </rPh>
    <rPh sb="119" eb="121">
      <t>シュウリョウ</t>
    </rPh>
    <rPh sb="128" eb="131">
      <t>ジョウカソウ</t>
    </rPh>
    <rPh sb="132" eb="136">
      <t>フタイセツビ</t>
    </rPh>
    <rPh sb="136" eb="141">
      <t>イジカンリヒ</t>
    </rPh>
    <rPh sb="142" eb="144">
      <t>ゾウカ</t>
    </rPh>
    <rPh sb="145" eb="146">
      <t>クワ</t>
    </rPh>
    <rPh sb="148" eb="151">
      <t>ジョウカソウ</t>
    </rPh>
    <rPh sb="151" eb="153">
      <t>ホンタイ</t>
    </rPh>
    <rPh sb="154" eb="156">
      <t>シュウゼン</t>
    </rPh>
    <rPh sb="157" eb="159">
      <t>デハジ</t>
    </rPh>
    <rPh sb="168" eb="170">
      <t>コンゴ</t>
    </rPh>
    <rPh sb="171" eb="175">
      <t>イジカンリ</t>
    </rPh>
    <rPh sb="179" eb="181">
      <t>タカド</t>
    </rPh>
    <rPh sb="189" eb="191">
      <t>ソウテイ</t>
    </rPh>
    <rPh sb="218" eb="220">
      <t>ドウニュウ</t>
    </rPh>
    <rPh sb="221" eb="223">
      <t>ケントウ</t>
    </rPh>
    <rPh sb="224" eb="225">
      <t>フク</t>
    </rPh>
    <rPh sb="226" eb="230">
      <t>イジカンリ</t>
    </rPh>
    <rPh sb="231" eb="234">
      <t>コウリツカ</t>
    </rPh>
    <rPh sb="235" eb="238">
      <t>テキセイカ</t>
    </rPh>
    <rPh sb="239" eb="240">
      <t>オコナ</t>
    </rPh>
    <rPh sb="265" eb="267">
      <t>ソウテイ</t>
    </rPh>
    <rPh sb="270" eb="272">
      <t>シュウシ</t>
    </rPh>
    <rPh sb="272" eb="274">
      <t>コウゾウ</t>
    </rPh>
    <rPh sb="275" eb="277">
      <t>ミナオ</t>
    </rPh>
    <rPh sb="279" eb="28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</si>
</sst>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9E-4EAE-A25D-F7B4E3BA634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69E-4EAE-A25D-F7B4E3BA634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51.09</c:v>
                </c:pt>
                <c:pt idx="2">
                  <c:v>51.7</c:v>
                </c:pt>
                <c:pt idx="3">
                  <c:v>49.55</c:v>
                </c:pt>
                <c:pt idx="4">
                  <c:v>48.62</c:v>
                </c:pt>
              </c:numCache>
            </c:numRef>
          </c:val>
          <c:extLst>
            <c:ext xmlns:c16="http://schemas.microsoft.com/office/drawing/2014/chart" uri="{C3380CC4-5D6E-409C-BE32-E72D297353CC}">
              <c16:uniqueId val="{00000000-2416-496A-8AA2-88B6C424B5B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58.19</c:v>
                </c:pt>
                <c:pt idx="2">
                  <c:v>56.52</c:v>
                </c:pt>
                <c:pt idx="3">
                  <c:v>88.45</c:v>
                </c:pt>
                <c:pt idx="4">
                  <c:v>54.08</c:v>
                </c:pt>
              </c:numCache>
            </c:numRef>
          </c:val>
          <c:smooth val="0"/>
          <c:extLst>
            <c:ext xmlns:c16="http://schemas.microsoft.com/office/drawing/2014/chart" uri="{C3380CC4-5D6E-409C-BE32-E72D297353CC}">
              <c16:uniqueId val="{00000001-2416-496A-8AA2-88B6C424B5B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12D5-4C14-A917-6D6658A4029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87.8</c:v>
                </c:pt>
                <c:pt idx="2">
                  <c:v>88.43</c:v>
                </c:pt>
                <c:pt idx="3">
                  <c:v>90.34</c:v>
                </c:pt>
                <c:pt idx="4">
                  <c:v>90.57</c:v>
                </c:pt>
              </c:numCache>
            </c:numRef>
          </c:val>
          <c:smooth val="0"/>
          <c:extLst>
            <c:ext xmlns:c16="http://schemas.microsoft.com/office/drawing/2014/chart" uri="{C3380CC4-5D6E-409C-BE32-E72D297353CC}">
              <c16:uniqueId val="{00000001-12D5-4C14-A917-6D6658A4029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108.21</c:v>
                </c:pt>
                <c:pt idx="2">
                  <c:v>106</c:v>
                </c:pt>
                <c:pt idx="3">
                  <c:v>109.18</c:v>
                </c:pt>
                <c:pt idx="4">
                  <c:v>108.91</c:v>
                </c:pt>
              </c:numCache>
            </c:numRef>
          </c:val>
          <c:extLst>
            <c:ext xmlns:c16="http://schemas.microsoft.com/office/drawing/2014/chart" uri="{C3380CC4-5D6E-409C-BE32-E72D297353CC}">
              <c16:uniqueId val="{00000000-A3DD-46A2-BBD4-7664338FF02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99.03</c:v>
                </c:pt>
                <c:pt idx="2">
                  <c:v>100.41</c:v>
                </c:pt>
                <c:pt idx="3">
                  <c:v>100.17</c:v>
                </c:pt>
                <c:pt idx="4">
                  <c:v>96.95</c:v>
                </c:pt>
              </c:numCache>
            </c:numRef>
          </c:val>
          <c:smooth val="0"/>
          <c:extLst>
            <c:ext xmlns:c16="http://schemas.microsoft.com/office/drawing/2014/chart" uri="{C3380CC4-5D6E-409C-BE32-E72D297353CC}">
              <c16:uniqueId val="{00000001-A3DD-46A2-BBD4-7664338FF02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6.73</c:v>
                </c:pt>
                <c:pt idx="2">
                  <c:v>13.45</c:v>
                </c:pt>
                <c:pt idx="3">
                  <c:v>20.170000000000002</c:v>
                </c:pt>
                <c:pt idx="4">
                  <c:v>26.9</c:v>
                </c:pt>
              </c:numCache>
            </c:numRef>
          </c:val>
          <c:extLst>
            <c:ext xmlns:c16="http://schemas.microsoft.com/office/drawing/2014/chart" uri="{C3380CC4-5D6E-409C-BE32-E72D297353CC}">
              <c16:uniqueId val="{00000000-FC3B-4036-85D9-1EBEEA1446A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15.74</c:v>
                </c:pt>
                <c:pt idx="2">
                  <c:v>21.02</c:v>
                </c:pt>
                <c:pt idx="3">
                  <c:v>24.31</c:v>
                </c:pt>
                <c:pt idx="4">
                  <c:v>26.92</c:v>
                </c:pt>
              </c:numCache>
            </c:numRef>
          </c:val>
          <c:smooth val="0"/>
          <c:extLst>
            <c:ext xmlns:c16="http://schemas.microsoft.com/office/drawing/2014/chart" uri="{C3380CC4-5D6E-409C-BE32-E72D297353CC}">
              <c16:uniqueId val="{00000001-FC3B-4036-85D9-1EBEEA1446A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57-4A71-93A0-BEB9AE3F0F4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C57-4A71-93A0-BEB9AE3F0F4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1A9-4A91-9034-00AD9069B78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74.239999999999995</c:v>
                </c:pt>
                <c:pt idx="2">
                  <c:v>83.92</c:v>
                </c:pt>
                <c:pt idx="3">
                  <c:v>89.31</c:v>
                </c:pt>
                <c:pt idx="4">
                  <c:v>91.33</c:v>
                </c:pt>
              </c:numCache>
            </c:numRef>
          </c:val>
          <c:smooth val="0"/>
          <c:extLst>
            <c:ext xmlns:c16="http://schemas.microsoft.com/office/drawing/2014/chart" uri="{C3380CC4-5D6E-409C-BE32-E72D297353CC}">
              <c16:uniqueId val="{00000001-C1A9-4A91-9034-00AD9069B78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121.66</c:v>
                </c:pt>
                <c:pt idx="2">
                  <c:v>176.85</c:v>
                </c:pt>
                <c:pt idx="3">
                  <c:v>240.96</c:v>
                </c:pt>
                <c:pt idx="4">
                  <c:v>305.62</c:v>
                </c:pt>
              </c:numCache>
            </c:numRef>
          </c:val>
          <c:extLst>
            <c:ext xmlns:c16="http://schemas.microsoft.com/office/drawing/2014/chart" uri="{C3380CC4-5D6E-409C-BE32-E72D297353CC}">
              <c16:uniqueId val="{00000000-C830-4444-A6B4-D0802B3AD81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100.47</c:v>
                </c:pt>
                <c:pt idx="2">
                  <c:v>122.71</c:v>
                </c:pt>
                <c:pt idx="3">
                  <c:v>138.19999999999999</c:v>
                </c:pt>
                <c:pt idx="4">
                  <c:v>126.97</c:v>
                </c:pt>
              </c:numCache>
            </c:numRef>
          </c:val>
          <c:smooth val="0"/>
          <c:extLst>
            <c:ext xmlns:c16="http://schemas.microsoft.com/office/drawing/2014/chart" uri="{C3380CC4-5D6E-409C-BE32-E72D297353CC}">
              <c16:uniqueId val="{00000001-C830-4444-A6B4-D0802B3AD81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formatCode="#,##0.00;&quot;△&quot;#,##0.00;&quot;-&quot;">
                  <c:v>0.01</c:v>
                </c:pt>
                <c:pt idx="4">
                  <c:v>0</c:v>
                </c:pt>
              </c:numCache>
            </c:numRef>
          </c:val>
          <c:extLst>
            <c:ext xmlns:c16="http://schemas.microsoft.com/office/drawing/2014/chart" uri="{C3380CC4-5D6E-409C-BE32-E72D297353CC}">
              <c16:uniqueId val="{00000000-FCB5-40E6-A824-6C1CB680198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FCB5-40E6-A824-6C1CB680198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64.66</c:v>
                </c:pt>
                <c:pt idx="2">
                  <c:v>58.71</c:v>
                </c:pt>
                <c:pt idx="3">
                  <c:v>53.64</c:v>
                </c:pt>
                <c:pt idx="4">
                  <c:v>47.34</c:v>
                </c:pt>
              </c:numCache>
            </c:numRef>
          </c:val>
          <c:extLst>
            <c:ext xmlns:c16="http://schemas.microsoft.com/office/drawing/2014/chart" uri="{C3380CC4-5D6E-409C-BE32-E72D297353CC}">
              <c16:uniqueId val="{00000000-C76B-46F3-AA4F-0FF7A80E0AD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60.59</c:v>
                </c:pt>
                <c:pt idx="2">
                  <c:v>60</c:v>
                </c:pt>
                <c:pt idx="3">
                  <c:v>59.01</c:v>
                </c:pt>
                <c:pt idx="4">
                  <c:v>56.06</c:v>
                </c:pt>
              </c:numCache>
            </c:numRef>
          </c:val>
          <c:smooth val="0"/>
          <c:extLst>
            <c:ext xmlns:c16="http://schemas.microsoft.com/office/drawing/2014/chart" uri="{C3380CC4-5D6E-409C-BE32-E72D297353CC}">
              <c16:uniqueId val="{00000001-C76B-46F3-AA4F-0FF7A80E0AD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368.2</c:v>
                </c:pt>
                <c:pt idx="2">
                  <c:v>376.63</c:v>
                </c:pt>
                <c:pt idx="3">
                  <c:v>385.39</c:v>
                </c:pt>
                <c:pt idx="4">
                  <c:v>409.27</c:v>
                </c:pt>
              </c:numCache>
            </c:numRef>
          </c:val>
          <c:extLst>
            <c:ext xmlns:c16="http://schemas.microsoft.com/office/drawing/2014/chart" uri="{C3380CC4-5D6E-409C-BE32-E72D297353CC}">
              <c16:uniqueId val="{00000000-8774-4496-8EC0-43061281CE6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280.23</c:v>
                </c:pt>
                <c:pt idx="2">
                  <c:v>282.70999999999998</c:v>
                </c:pt>
                <c:pt idx="3">
                  <c:v>291.82</c:v>
                </c:pt>
                <c:pt idx="4">
                  <c:v>304.36</c:v>
                </c:pt>
              </c:numCache>
            </c:numRef>
          </c:val>
          <c:smooth val="0"/>
          <c:extLst>
            <c:ext xmlns:c16="http://schemas.microsoft.com/office/drawing/2014/chart" uri="{C3380CC4-5D6E-409C-BE32-E72D297353CC}">
              <c16:uniqueId val="{00000001-8774-4496-8EC0-43061281CE6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V37"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秋田県　湯沢市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特定地域生活排水処理</v>
      </c>
      <c r="Q8" s="59"/>
      <c r="R8" s="59"/>
      <c r="S8" s="59"/>
      <c r="T8" s="59"/>
      <c r="U8" s="59"/>
      <c r="V8" s="59"/>
      <c r="W8" s="59" t="str">
        <f>データ!L6</f>
        <v>K2</v>
      </c>
      <c r="X8" s="59"/>
      <c r="Y8" s="59"/>
      <c r="Z8" s="59"/>
      <c r="AA8" s="59"/>
      <c r="AB8" s="59"/>
      <c r="AC8" s="59"/>
      <c r="AD8" s="60" t="str">
        <f>データ!$M$6</f>
        <v>非設置</v>
      </c>
      <c r="AE8" s="60"/>
      <c r="AF8" s="60"/>
      <c r="AG8" s="60"/>
      <c r="AH8" s="60"/>
      <c r="AI8" s="60"/>
      <c r="AJ8" s="60"/>
      <c r="AK8" s="3"/>
      <c r="AL8" s="48">
        <f>データ!S6</f>
        <v>40531</v>
      </c>
      <c r="AM8" s="48"/>
      <c r="AN8" s="48"/>
      <c r="AO8" s="48"/>
      <c r="AP8" s="48"/>
      <c r="AQ8" s="48"/>
      <c r="AR8" s="48"/>
      <c r="AS8" s="48"/>
      <c r="AT8" s="47">
        <f>データ!T6</f>
        <v>790.91</v>
      </c>
      <c r="AU8" s="47"/>
      <c r="AV8" s="47"/>
      <c r="AW8" s="47"/>
      <c r="AX8" s="47"/>
      <c r="AY8" s="47"/>
      <c r="AZ8" s="47"/>
      <c r="BA8" s="47"/>
      <c r="BB8" s="47">
        <f>データ!U6</f>
        <v>51.25</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f>データ!O6</f>
        <v>47.53</v>
      </c>
      <c r="J10" s="47"/>
      <c r="K10" s="47"/>
      <c r="L10" s="47"/>
      <c r="M10" s="47"/>
      <c r="N10" s="47"/>
      <c r="O10" s="47"/>
      <c r="P10" s="47">
        <f>データ!P6</f>
        <v>9.9499999999999993</v>
      </c>
      <c r="Q10" s="47"/>
      <c r="R10" s="47"/>
      <c r="S10" s="47"/>
      <c r="T10" s="47"/>
      <c r="U10" s="47"/>
      <c r="V10" s="47"/>
      <c r="W10" s="47">
        <f>データ!Q6</f>
        <v>100</v>
      </c>
      <c r="X10" s="47"/>
      <c r="Y10" s="47"/>
      <c r="Z10" s="47"/>
      <c r="AA10" s="47"/>
      <c r="AB10" s="47"/>
      <c r="AC10" s="47"/>
      <c r="AD10" s="48">
        <f>データ!R6</f>
        <v>6680</v>
      </c>
      <c r="AE10" s="48"/>
      <c r="AF10" s="48"/>
      <c r="AG10" s="48"/>
      <c r="AH10" s="48"/>
      <c r="AI10" s="48"/>
      <c r="AJ10" s="48"/>
      <c r="AK10" s="2"/>
      <c r="AL10" s="48">
        <f>データ!V6</f>
        <v>3995</v>
      </c>
      <c r="AM10" s="48"/>
      <c r="AN10" s="48"/>
      <c r="AO10" s="48"/>
      <c r="AP10" s="48"/>
      <c r="AQ10" s="48"/>
      <c r="AR10" s="48"/>
      <c r="AS10" s="48"/>
      <c r="AT10" s="47">
        <f>データ!W6</f>
        <v>1.27</v>
      </c>
      <c r="AU10" s="47"/>
      <c r="AV10" s="47"/>
      <c r="AW10" s="47"/>
      <c r="AX10" s="47"/>
      <c r="AY10" s="47"/>
      <c r="AZ10" s="47"/>
      <c r="BA10" s="47"/>
      <c r="BB10" s="47">
        <f>データ!X6</f>
        <v>3145.67</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114</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3"/>
      <c r="BM60" s="74"/>
      <c r="BN60" s="74"/>
      <c r="BO60" s="74"/>
      <c r="BP60" s="74"/>
      <c r="BQ60" s="74"/>
      <c r="BR60" s="74"/>
      <c r="BS60" s="74"/>
      <c r="BT60" s="74"/>
      <c r="BU60" s="74"/>
      <c r="BV60" s="74"/>
      <c r="BW60" s="74"/>
      <c r="BX60" s="74"/>
      <c r="BY60" s="74"/>
      <c r="BZ60" s="75"/>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115</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W27SBQQHTswba610q/X+GQryyQrf5a5vPLixcJQrEGQYWZnfI2/YMw9JMKGReNvTkOBMO9G6C+ZQTF5ELw0l8g==" saltValue="MPZGjZ55zSpC2QtLkMynG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52078</v>
      </c>
      <c r="D6" s="19">
        <f t="shared" si="3"/>
        <v>46</v>
      </c>
      <c r="E6" s="19">
        <f t="shared" si="3"/>
        <v>18</v>
      </c>
      <c r="F6" s="19">
        <f t="shared" si="3"/>
        <v>0</v>
      </c>
      <c r="G6" s="19">
        <f t="shared" si="3"/>
        <v>0</v>
      </c>
      <c r="H6" s="19" t="str">
        <f t="shared" si="3"/>
        <v>秋田県　湯沢市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47.53</v>
      </c>
      <c r="P6" s="20">
        <f t="shared" si="3"/>
        <v>9.9499999999999993</v>
      </c>
      <c r="Q6" s="20">
        <f t="shared" si="3"/>
        <v>100</v>
      </c>
      <c r="R6" s="20">
        <f t="shared" si="3"/>
        <v>6680</v>
      </c>
      <c r="S6" s="20">
        <f t="shared" si="3"/>
        <v>40531</v>
      </c>
      <c r="T6" s="20">
        <f t="shared" si="3"/>
        <v>790.91</v>
      </c>
      <c r="U6" s="20">
        <f t="shared" si="3"/>
        <v>51.25</v>
      </c>
      <c r="V6" s="20">
        <f t="shared" si="3"/>
        <v>3995</v>
      </c>
      <c r="W6" s="20">
        <f t="shared" si="3"/>
        <v>1.27</v>
      </c>
      <c r="X6" s="20">
        <f t="shared" si="3"/>
        <v>3145.67</v>
      </c>
      <c r="Y6" s="21" t="str">
        <f>IF(Y7="",NA(),Y7)</f>
        <v>-</v>
      </c>
      <c r="Z6" s="21">
        <f t="shared" ref="Z6:AH6" si="4">IF(Z7="",NA(),Z7)</f>
        <v>108.21</v>
      </c>
      <c r="AA6" s="21">
        <f t="shared" si="4"/>
        <v>106</v>
      </c>
      <c r="AB6" s="21">
        <f t="shared" si="4"/>
        <v>109.18</v>
      </c>
      <c r="AC6" s="21">
        <f t="shared" si="4"/>
        <v>108.91</v>
      </c>
      <c r="AD6" s="21" t="str">
        <f t="shared" si="4"/>
        <v>-</v>
      </c>
      <c r="AE6" s="21">
        <f t="shared" si="4"/>
        <v>99.03</v>
      </c>
      <c r="AF6" s="21">
        <f t="shared" si="4"/>
        <v>100.41</v>
      </c>
      <c r="AG6" s="21">
        <f t="shared" si="4"/>
        <v>100.17</v>
      </c>
      <c r="AH6" s="21">
        <f t="shared" si="4"/>
        <v>96.95</v>
      </c>
      <c r="AI6" s="20" t="str">
        <f>IF(AI7="","",IF(AI7="-","【-】","【"&amp;SUBSTITUTE(TEXT(AI7,"#,##0.00"),"-","△")&amp;"】"))</f>
        <v>【96.62】</v>
      </c>
      <c r="AJ6" s="21" t="str">
        <f>IF(AJ7="",NA(),AJ7)</f>
        <v>-</v>
      </c>
      <c r="AK6" s="20">
        <f t="shared" ref="AK6:AS6" si="5">IF(AK7="",NA(),AK7)</f>
        <v>0</v>
      </c>
      <c r="AL6" s="20">
        <f t="shared" si="5"/>
        <v>0</v>
      </c>
      <c r="AM6" s="20">
        <f t="shared" si="5"/>
        <v>0</v>
      </c>
      <c r="AN6" s="20">
        <f t="shared" si="5"/>
        <v>0</v>
      </c>
      <c r="AO6" s="21" t="str">
        <f t="shared" si="5"/>
        <v>-</v>
      </c>
      <c r="AP6" s="21">
        <f t="shared" si="5"/>
        <v>74.239999999999995</v>
      </c>
      <c r="AQ6" s="21">
        <f t="shared" si="5"/>
        <v>83.92</v>
      </c>
      <c r="AR6" s="21">
        <f t="shared" si="5"/>
        <v>89.31</v>
      </c>
      <c r="AS6" s="21">
        <f t="shared" si="5"/>
        <v>91.33</v>
      </c>
      <c r="AT6" s="20" t="str">
        <f>IF(AT7="","",IF(AT7="-","【-】","【"&amp;SUBSTITUTE(TEXT(AT7,"#,##0.00"),"-","△")&amp;"】"))</f>
        <v>【111.69】</v>
      </c>
      <c r="AU6" s="21" t="str">
        <f>IF(AU7="",NA(),AU7)</f>
        <v>-</v>
      </c>
      <c r="AV6" s="21">
        <f t="shared" ref="AV6:BD6" si="6">IF(AV7="",NA(),AV7)</f>
        <v>121.66</v>
      </c>
      <c r="AW6" s="21">
        <f t="shared" si="6"/>
        <v>176.85</v>
      </c>
      <c r="AX6" s="21">
        <f t="shared" si="6"/>
        <v>240.96</v>
      </c>
      <c r="AY6" s="21">
        <f t="shared" si="6"/>
        <v>305.62</v>
      </c>
      <c r="AZ6" s="21" t="str">
        <f t="shared" si="6"/>
        <v>-</v>
      </c>
      <c r="BA6" s="21">
        <f t="shared" si="6"/>
        <v>100.47</v>
      </c>
      <c r="BB6" s="21">
        <f t="shared" si="6"/>
        <v>122.71</v>
      </c>
      <c r="BC6" s="21">
        <f t="shared" si="6"/>
        <v>138.19999999999999</v>
      </c>
      <c r="BD6" s="21">
        <f t="shared" si="6"/>
        <v>126.97</v>
      </c>
      <c r="BE6" s="20" t="str">
        <f>IF(BE7="","",IF(BE7="-","【-】","【"&amp;SUBSTITUTE(TEXT(BE7,"#,##0.00"),"-","△")&amp;"】"))</f>
        <v>【111.29】</v>
      </c>
      <c r="BF6" s="21" t="str">
        <f>IF(BF7="",NA(),BF7)</f>
        <v>-</v>
      </c>
      <c r="BG6" s="20">
        <f t="shared" ref="BG6:BO6" si="7">IF(BG7="",NA(),BG7)</f>
        <v>0</v>
      </c>
      <c r="BH6" s="20">
        <f t="shared" si="7"/>
        <v>0</v>
      </c>
      <c r="BI6" s="21">
        <f t="shared" si="7"/>
        <v>0.01</v>
      </c>
      <c r="BJ6" s="20">
        <f t="shared" si="7"/>
        <v>0</v>
      </c>
      <c r="BK6" s="21" t="str">
        <f t="shared" si="7"/>
        <v>-</v>
      </c>
      <c r="BL6" s="21">
        <f t="shared" si="7"/>
        <v>294.27</v>
      </c>
      <c r="BM6" s="21">
        <f t="shared" si="7"/>
        <v>294.08999999999997</v>
      </c>
      <c r="BN6" s="21">
        <f t="shared" si="7"/>
        <v>294.08999999999997</v>
      </c>
      <c r="BO6" s="21">
        <f t="shared" si="7"/>
        <v>338.47</v>
      </c>
      <c r="BP6" s="20" t="str">
        <f>IF(BP7="","",IF(BP7="-","【-】","【"&amp;SUBSTITUTE(TEXT(BP7,"#,##0.00"),"-","△")&amp;"】"))</f>
        <v>【349.83】</v>
      </c>
      <c r="BQ6" s="21" t="str">
        <f>IF(BQ7="",NA(),BQ7)</f>
        <v>-</v>
      </c>
      <c r="BR6" s="21">
        <f t="shared" ref="BR6:BZ6" si="8">IF(BR7="",NA(),BR7)</f>
        <v>64.66</v>
      </c>
      <c r="BS6" s="21">
        <f t="shared" si="8"/>
        <v>58.71</v>
      </c>
      <c r="BT6" s="21">
        <f t="shared" si="8"/>
        <v>53.64</v>
      </c>
      <c r="BU6" s="21">
        <f t="shared" si="8"/>
        <v>47.34</v>
      </c>
      <c r="BV6" s="21" t="str">
        <f t="shared" si="8"/>
        <v>-</v>
      </c>
      <c r="BW6" s="21">
        <f t="shared" si="8"/>
        <v>60.59</v>
      </c>
      <c r="BX6" s="21">
        <f t="shared" si="8"/>
        <v>60</v>
      </c>
      <c r="BY6" s="21">
        <f t="shared" si="8"/>
        <v>59.01</v>
      </c>
      <c r="BZ6" s="21">
        <f t="shared" si="8"/>
        <v>56.06</v>
      </c>
      <c r="CA6" s="20" t="str">
        <f>IF(CA7="","",IF(CA7="-","【-】","【"&amp;SUBSTITUTE(TEXT(CA7,"#,##0.00"),"-","△")&amp;"】"))</f>
        <v>【53.65】</v>
      </c>
      <c r="CB6" s="21" t="str">
        <f>IF(CB7="",NA(),CB7)</f>
        <v>-</v>
      </c>
      <c r="CC6" s="21">
        <f t="shared" ref="CC6:CK6" si="9">IF(CC7="",NA(),CC7)</f>
        <v>368.2</v>
      </c>
      <c r="CD6" s="21">
        <f t="shared" si="9"/>
        <v>376.63</v>
      </c>
      <c r="CE6" s="21">
        <f t="shared" si="9"/>
        <v>385.39</v>
      </c>
      <c r="CF6" s="21">
        <f t="shared" si="9"/>
        <v>409.27</v>
      </c>
      <c r="CG6" s="21" t="str">
        <f t="shared" si="9"/>
        <v>-</v>
      </c>
      <c r="CH6" s="21">
        <f t="shared" si="9"/>
        <v>280.23</v>
      </c>
      <c r="CI6" s="21">
        <f t="shared" si="9"/>
        <v>282.70999999999998</v>
      </c>
      <c r="CJ6" s="21">
        <f t="shared" si="9"/>
        <v>291.82</v>
      </c>
      <c r="CK6" s="21">
        <f t="shared" si="9"/>
        <v>304.36</v>
      </c>
      <c r="CL6" s="20" t="str">
        <f>IF(CL7="","",IF(CL7="-","【-】","【"&amp;SUBSTITUTE(TEXT(CL7,"#,##0.00"),"-","△")&amp;"】"))</f>
        <v>【307.86】</v>
      </c>
      <c r="CM6" s="21" t="str">
        <f>IF(CM7="",NA(),CM7)</f>
        <v>-</v>
      </c>
      <c r="CN6" s="21">
        <f t="shared" ref="CN6:CV6" si="10">IF(CN7="",NA(),CN7)</f>
        <v>51.09</v>
      </c>
      <c r="CO6" s="21">
        <f t="shared" si="10"/>
        <v>51.7</v>
      </c>
      <c r="CP6" s="21">
        <f t="shared" si="10"/>
        <v>49.55</v>
      </c>
      <c r="CQ6" s="21">
        <f t="shared" si="10"/>
        <v>48.62</v>
      </c>
      <c r="CR6" s="21" t="str">
        <f t="shared" si="10"/>
        <v>-</v>
      </c>
      <c r="CS6" s="21">
        <f t="shared" si="10"/>
        <v>58.19</v>
      </c>
      <c r="CT6" s="21">
        <f t="shared" si="10"/>
        <v>56.52</v>
      </c>
      <c r="CU6" s="21">
        <f t="shared" si="10"/>
        <v>88.45</v>
      </c>
      <c r="CV6" s="21">
        <f t="shared" si="10"/>
        <v>54.08</v>
      </c>
      <c r="CW6" s="20" t="str">
        <f>IF(CW7="","",IF(CW7="-","【-】","【"&amp;SUBSTITUTE(TEXT(CW7,"#,##0.00"),"-","△")&amp;"】"))</f>
        <v>【54.61】</v>
      </c>
      <c r="CX6" s="21" t="str">
        <f>IF(CX7="",NA(),CX7)</f>
        <v>-</v>
      </c>
      <c r="CY6" s="21">
        <f t="shared" ref="CY6:DG6" si="11">IF(CY7="",NA(),CY7)</f>
        <v>100</v>
      </c>
      <c r="CZ6" s="21">
        <f t="shared" si="11"/>
        <v>100</v>
      </c>
      <c r="DA6" s="21">
        <f t="shared" si="11"/>
        <v>100</v>
      </c>
      <c r="DB6" s="21">
        <f t="shared" si="11"/>
        <v>100</v>
      </c>
      <c r="DC6" s="21" t="str">
        <f t="shared" si="11"/>
        <v>-</v>
      </c>
      <c r="DD6" s="21">
        <f t="shared" si="11"/>
        <v>87.8</v>
      </c>
      <c r="DE6" s="21">
        <f t="shared" si="11"/>
        <v>88.43</v>
      </c>
      <c r="DF6" s="21">
        <f t="shared" si="11"/>
        <v>90.34</v>
      </c>
      <c r="DG6" s="21">
        <f t="shared" si="11"/>
        <v>90.57</v>
      </c>
      <c r="DH6" s="20" t="str">
        <f>IF(DH7="","",IF(DH7="-","【-】","【"&amp;SUBSTITUTE(TEXT(DH7,"#,##0.00"),"-","△")&amp;"】"))</f>
        <v>【85.31】</v>
      </c>
      <c r="DI6" s="21" t="str">
        <f>IF(DI7="",NA(),DI7)</f>
        <v>-</v>
      </c>
      <c r="DJ6" s="21">
        <f t="shared" ref="DJ6:DR6" si="12">IF(DJ7="",NA(),DJ7)</f>
        <v>6.73</v>
      </c>
      <c r="DK6" s="21">
        <f t="shared" si="12"/>
        <v>13.45</v>
      </c>
      <c r="DL6" s="21">
        <f t="shared" si="12"/>
        <v>20.170000000000002</v>
      </c>
      <c r="DM6" s="21">
        <f t="shared" si="12"/>
        <v>26.9</v>
      </c>
      <c r="DN6" s="21" t="str">
        <f t="shared" si="12"/>
        <v>-</v>
      </c>
      <c r="DO6" s="21">
        <f t="shared" si="12"/>
        <v>15.74</v>
      </c>
      <c r="DP6" s="21">
        <f t="shared" si="12"/>
        <v>21.02</v>
      </c>
      <c r="DQ6" s="21">
        <f t="shared" si="12"/>
        <v>24.31</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52078</v>
      </c>
      <c r="D7" s="23">
        <v>46</v>
      </c>
      <c r="E7" s="23">
        <v>18</v>
      </c>
      <c r="F7" s="23">
        <v>0</v>
      </c>
      <c r="G7" s="23">
        <v>0</v>
      </c>
      <c r="H7" s="23" t="s">
        <v>96</v>
      </c>
      <c r="I7" s="23" t="s">
        <v>97</v>
      </c>
      <c r="J7" s="23" t="s">
        <v>98</v>
      </c>
      <c r="K7" s="23" t="s">
        <v>99</v>
      </c>
      <c r="L7" s="23" t="s">
        <v>100</v>
      </c>
      <c r="M7" s="23" t="s">
        <v>101</v>
      </c>
      <c r="N7" s="24" t="s">
        <v>102</v>
      </c>
      <c r="O7" s="24">
        <v>47.53</v>
      </c>
      <c r="P7" s="24">
        <v>9.9499999999999993</v>
      </c>
      <c r="Q7" s="24">
        <v>100</v>
      </c>
      <c r="R7" s="24">
        <v>6680</v>
      </c>
      <c r="S7" s="24">
        <v>40531</v>
      </c>
      <c r="T7" s="24">
        <v>790.91</v>
      </c>
      <c r="U7" s="24">
        <v>51.25</v>
      </c>
      <c r="V7" s="24">
        <v>3995</v>
      </c>
      <c r="W7" s="24">
        <v>1.27</v>
      </c>
      <c r="X7" s="24">
        <v>3145.67</v>
      </c>
      <c r="Y7" s="24" t="s">
        <v>102</v>
      </c>
      <c r="Z7" s="24">
        <v>108.21</v>
      </c>
      <c r="AA7" s="24">
        <v>106</v>
      </c>
      <c r="AB7" s="24">
        <v>109.18</v>
      </c>
      <c r="AC7" s="24">
        <v>108.91</v>
      </c>
      <c r="AD7" s="24" t="s">
        <v>102</v>
      </c>
      <c r="AE7" s="24">
        <v>99.03</v>
      </c>
      <c r="AF7" s="24">
        <v>100.41</v>
      </c>
      <c r="AG7" s="24">
        <v>100.17</v>
      </c>
      <c r="AH7" s="24">
        <v>96.95</v>
      </c>
      <c r="AI7" s="24">
        <v>96.62</v>
      </c>
      <c r="AJ7" s="24" t="s">
        <v>102</v>
      </c>
      <c r="AK7" s="24">
        <v>0</v>
      </c>
      <c r="AL7" s="24">
        <v>0</v>
      </c>
      <c r="AM7" s="24">
        <v>0</v>
      </c>
      <c r="AN7" s="24">
        <v>0</v>
      </c>
      <c r="AO7" s="24" t="s">
        <v>102</v>
      </c>
      <c r="AP7" s="24">
        <v>74.239999999999995</v>
      </c>
      <c r="AQ7" s="24">
        <v>83.92</v>
      </c>
      <c r="AR7" s="24">
        <v>89.31</v>
      </c>
      <c r="AS7" s="24">
        <v>91.33</v>
      </c>
      <c r="AT7" s="24">
        <v>111.69</v>
      </c>
      <c r="AU7" s="24" t="s">
        <v>102</v>
      </c>
      <c r="AV7" s="24">
        <v>121.66</v>
      </c>
      <c r="AW7" s="24">
        <v>176.85</v>
      </c>
      <c r="AX7" s="24">
        <v>240.96</v>
      </c>
      <c r="AY7" s="24">
        <v>305.62</v>
      </c>
      <c r="AZ7" s="24" t="s">
        <v>102</v>
      </c>
      <c r="BA7" s="24">
        <v>100.47</v>
      </c>
      <c r="BB7" s="24">
        <v>122.71</v>
      </c>
      <c r="BC7" s="24">
        <v>138.19999999999999</v>
      </c>
      <c r="BD7" s="24">
        <v>126.97</v>
      </c>
      <c r="BE7" s="24">
        <v>111.29</v>
      </c>
      <c r="BF7" s="24" t="s">
        <v>102</v>
      </c>
      <c r="BG7" s="24">
        <v>0</v>
      </c>
      <c r="BH7" s="24">
        <v>0</v>
      </c>
      <c r="BI7" s="24">
        <v>0.01</v>
      </c>
      <c r="BJ7" s="24">
        <v>0</v>
      </c>
      <c r="BK7" s="24" t="s">
        <v>102</v>
      </c>
      <c r="BL7" s="24">
        <v>294.27</v>
      </c>
      <c r="BM7" s="24">
        <v>294.08999999999997</v>
      </c>
      <c r="BN7" s="24">
        <v>294.08999999999997</v>
      </c>
      <c r="BO7" s="24">
        <v>338.47</v>
      </c>
      <c r="BP7" s="24">
        <v>349.83</v>
      </c>
      <c r="BQ7" s="24" t="s">
        <v>102</v>
      </c>
      <c r="BR7" s="24">
        <v>64.66</v>
      </c>
      <c r="BS7" s="24">
        <v>58.71</v>
      </c>
      <c r="BT7" s="24">
        <v>53.64</v>
      </c>
      <c r="BU7" s="24">
        <v>47.34</v>
      </c>
      <c r="BV7" s="24" t="s">
        <v>102</v>
      </c>
      <c r="BW7" s="24">
        <v>60.59</v>
      </c>
      <c r="BX7" s="24">
        <v>60</v>
      </c>
      <c r="BY7" s="24">
        <v>59.01</v>
      </c>
      <c r="BZ7" s="24">
        <v>56.06</v>
      </c>
      <c r="CA7" s="24">
        <v>53.65</v>
      </c>
      <c r="CB7" s="24" t="s">
        <v>102</v>
      </c>
      <c r="CC7" s="24">
        <v>368.2</v>
      </c>
      <c r="CD7" s="24">
        <v>376.63</v>
      </c>
      <c r="CE7" s="24">
        <v>385.39</v>
      </c>
      <c r="CF7" s="24">
        <v>409.27</v>
      </c>
      <c r="CG7" s="24" t="s">
        <v>102</v>
      </c>
      <c r="CH7" s="24">
        <v>280.23</v>
      </c>
      <c r="CI7" s="24">
        <v>282.70999999999998</v>
      </c>
      <c r="CJ7" s="24">
        <v>291.82</v>
      </c>
      <c r="CK7" s="24">
        <v>304.36</v>
      </c>
      <c r="CL7" s="24">
        <v>307.86</v>
      </c>
      <c r="CM7" s="24" t="s">
        <v>102</v>
      </c>
      <c r="CN7" s="24">
        <v>51.09</v>
      </c>
      <c r="CO7" s="24">
        <v>51.7</v>
      </c>
      <c r="CP7" s="24">
        <v>49.55</v>
      </c>
      <c r="CQ7" s="24">
        <v>48.62</v>
      </c>
      <c r="CR7" s="24" t="s">
        <v>102</v>
      </c>
      <c r="CS7" s="24">
        <v>58.19</v>
      </c>
      <c r="CT7" s="24">
        <v>56.52</v>
      </c>
      <c r="CU7" s="24">
        <v>88.45</v>
      </c>
      <c r="CV7" s="24">
        <v>54.08</v>
      </c>
      <c r="CW7" s="24">
        <v>54.61</v>
      </c>
      <c r="CX7" s="24" t="s">
        <v>102</v>
      </c>
      <c r="CY7" s="24">
        <v>100</v>
      </c>
      <c r="CZ7" s="24">
        <v>100</v>
      </c>
      <c r="DA7" s="24">
        <v>100</v>
      </c>
      <c r="DB7" s="24">
        <v>100</v>
      </c>
      <c r="DC7" s="24" t="s">
        <v>102</v>
      </c>
      <c r="DD7" s="24">
        <v>87.8</v>
      </c>
      <c r="DE7" s="24">
        <v>88.43</v>
      </c>
      <c r="DF7" s="24">
        <v>90.34</v>
      </c>
      <c r="DG7" s="24">
        <v>90.57</v>
      </c>
      <c r="DH7" s="24">
        <v>85.31</v>
      </c>
      <c r="DI7" s="24" t="s">
        <v>102</v>
      </c>
      <c r="DJ7" s="24">
        <v>6.73</v>
      </c>
      <c r="DK7" s="24">
        <v>13.45</v>
      </c>
      <c r="DL7" s="24">
        <v>20.170000000000002</v>
      </c>
      <c r="DM7" s="24">
        <v>26.9</v>
      </c>
      <c r="DN7" s="24" t="s">
        <v>102</v>
      </c>
      <c r="DO7" s="24">
        <v>15.74</v>
      </c>
      <c r="DP7" s="24">
        <v>21.02</v>
      </c>
      <c r="DQ7" s="24">
        <v>24.31</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佐々木　遥菜</cp:lastModifiedBy>
  <dcterms:created xsi:type="dcterms:W3CDTF">2025-01-24T07:23:44Z</dcterms:created>
  <dcterms:modified xsi:type="dcterms:W3CDTF">2025-01-28T02:06:36Z</dcterms:modified>
  <cp:category/>
</cp:coreProperties>
</file>