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13571\Desktop\"/>
    </mc:Choice>
  </mc:AlternateContent>
  <xr:revisionPtr revIDLastSave="0" documentId="8_{78F9F69F-0870-4696-9E7D-361EE69061F5}" xr6:coauthVersionLast="47" xr6:coauthVersionMax="47" xr10:uidLastSave="{00000000-0000-0000-0000-000000000000}"/>
  <bookViews>
    <workbookView xWindow="-120" yWindow="-120" windowWidth="29040" windowHeight="15720" tabRatio="85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BE35" i="10"/>
  <c r="BE34" i="10"/>
  <c r="C34" i="10"/>
  <c r="C35" i="10" s="1"/>
  <c r="C36" i="10" l="1"/>
  <c r="U34" i="10"/>
  <c r="U35" i="10" s="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CO34" i="10" l="1"/>
  <c r="CO35" i="10" s="1"/>
</calcChain>
</file>

<file path=xl/sharedStrings.xml><?xml version="1.0" encoding="utf-8"?>
<sst xmlns="http://schemas.openxmlformats.org/spreadsheetml/2006/main" count="1087" uniqueCount="565">
  <si>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</si>
  <si>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</si>
  <si>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</si>
  <si>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</si>
  <si>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</si>
  <si>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</si>
  <si>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</si>
  <si>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</si>
  <si>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</si>
  <si>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</si>
  <si>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</si>
  <si>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</si>
  <si>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</si>
  <si>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</si>
  <si>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</si>
  <si>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</si>
  <si>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</si>
  <si>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</si>
  <si>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</si>
  <si>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</si>
  <si>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</si>
  <si>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</si>
  <si>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</si>
  <si>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</si>
  <si>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</si>
  <si>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</si>
  <si>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</si>
  <si>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</si>
  <si>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</si>
  <si>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</si>
  <si>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</si>
  <si>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</si>
  <si>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</si>
  <si>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</si>
  <si>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</si>
  <si>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</si>
  <si>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</si>
  <si>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</si>
  <si>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</si>
  <si>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</si>
  <si>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</si>
  <si>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</si>
  <si>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</si>
  <si>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</si>
  <si>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</si>
  <si>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</si>
  <si>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</si>
  <si>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</si>
  <si>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</si>
  <si>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</si>
  <si>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</si>
  <si>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</si>
  <si>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</si>
  <si>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</si>
  <si>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</si>
  <si>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</si>
  <si>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</si>
  <si>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</si>
  <si>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</si>
  <si>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</si>
  <si>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</si>
  <si>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</si>
  <si>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</si>
  <si>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</si>
  <si>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</si>
  <si>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</si>
  <si>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</si>
  <si>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</si>
  <si>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</si>
  <si>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</si>
  <si>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</si>
  <si>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</si>
  <si>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</si>
  <si>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</si>
  <si>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</si>
  <si>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</si>
  <si>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</si>
  <si>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</si>
  <si>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</si>
  <si>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</si>
  <si>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</si>
  <si>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</si>
  <si>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</si>
  <si>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</si>
  <si>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</si>
  <si>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</si>
  <si>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</si>
  <si>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</si>
  <si>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</si>
  <si>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</si>
  <si>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</si>
  <si>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</si>
  <si>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</si>
  <si>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</si>
  <si>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湯沢市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</si>
  <si>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</si>
  <si>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</si>
  <si>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</si>
  <si>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</si>
  <si>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</si>
  <si>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</si>
  <si>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</si>
  <si>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</si>
  <si>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</si>
  <si>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</si>
  <si>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</si>
  <si>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</si>
  <si>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</si>
  <si>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</si>
  <si>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</si>
  <si>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</si>
  <si>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</si>
  <si>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</si>
  <si>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</si>
  <si>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</si>
  <si>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</si>
  <si>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</si>
  <si>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</si>
  <si>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</si>
  <si>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</si>
  <si>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</si>
  <si>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</si>
  <si>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</si>
  <si>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</si>
  <si>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</si>
  <si>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</si>
  <si>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</si>
  <si>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</si>
  <si>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</si>
  <si>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</si>
  <si>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</si>
  <si>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</si>
  <si>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</si>
  <si>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</si>
  <si>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</si>
  <si>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</si>
  <si>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</si>
  <si>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</si>
  <si>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</si>
  <si>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</si>
  <si>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</si>
  <si>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</si>
  <si>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</si>
  <si>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</si>
  <si>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</si>
  <si>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</si>
  <si>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</si>
  <si>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</si>
  <si>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</si>
  <si>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</si>
  <si>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</si>
  <si>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</si>
  <si>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</si>
  <si>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</si>
  <si>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</si>
  <si>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</si>
  <si>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</si>
  <si>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</si>
  <si>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</si>
  <si>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</si>
  <si>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</si>
  <si>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</si>
  <si>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</si>
  <si>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</si>
  <si>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</si>
  <si>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</si>
  <si>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</si>
  <si>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</si>
  <si>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</si>
  <si>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</si>
  <si>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</si>
  <si>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</si>
  <si>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</si>
  <si>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</si>
  <si>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</si>
  <si>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</si>
  <si>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</si>
  <si>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</si>
  <si>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</si>
  <si>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</si>
  <si>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</si>
  <si>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</si>
  <si>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</si>
  <si>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</si>
  <si>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</si>
  <si>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</si>
  <si>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</si>
  <si>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</si>
  <si>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</si>
  <si>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</si>
  <si>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</si>
  <si>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</si>
  <si>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</si>
  <si>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</si>
  <si>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</si>
  <si>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</si>
  <si>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</si>
  <si>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</si>
  <si>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</si>
  <si>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</si>
  <si>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</si>
  <si>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</si>
  <si>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秋田県湯沢市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</si>
  <si>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</si>
  <si>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</si>
  <si>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</si>
  <si>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</si>
  <si>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</si>
  <si>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</si>
  <si>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</si>
  <si>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</si>
  <si>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</si>
  <si>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</si>
  <si>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</si>
  <si>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</si>
  <si>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</si>
  <si>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</si>
  <si>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</si>
  <si>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</si>
  <si>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</si>
  <si>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</si>
  <si>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</si>
  <si>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</si>
  <si>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</si>
  <si>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</si>
  <si>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</si>
  <si>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</si>
  <si>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</si>
  <si>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</si>
  <si>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</si>
  <si>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</si>
  <si>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</si>
  <si>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</si>
  <si>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</si>
  <si>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</si>
  <si>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</si>
  <si>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</si>
  <si>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</si>
  <si>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</si>
  <si>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</si>
  <si>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</si>
  <si>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</si>
  <si>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</si>
  <si>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</si>
  <si>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</si>
  <si>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</si>
  <si>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</si>
  <si>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</si>
  <si>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</si>
  <si>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</si>
  <si>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</si>
  <si>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</si>
  <si>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</si>
  <si>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</si>
  <si>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</si>
  <si>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</si>
  <si>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</si>
  <si>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</si>
  <si>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</si>
  <si>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</si>
  <si>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</si>
  <si>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</si>
  <si>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</si>
  <si>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</si>
  <si>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</si>
  <si>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</si>
  <si>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</si>
  <si>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</si>
  <si>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</si>
  <si>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</si>
  <si>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</si>
  <si>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</si>
  <si>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</si>
  <si>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</si>
  <si>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</si>
  <si>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</si>
  <si>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</si>
  <si>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</si>
  <si>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</si>
  <si>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</si>
  <si>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</si>
  <si>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</si>
  <si>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</si>
  <si>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</si>
  <si>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</si>
  <si>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</si>
  <si>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</si>
  <si>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</si>
  <si>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</si>
  <si>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</si>
  <si>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</si>
  <si>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</si>
  <si>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</si>
  <si>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</si>
  <si>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</si>
  <si>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</si>
  <si>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</si>
  <si>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</si>
  <si>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</si>
  <si>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</si>
  <si>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</si>
  <si>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</si>
  <si>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</si>
  <si>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</si>
  <si>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</si>
  <si>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</si>
  <si>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</si>
  <si>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</si>
  <si>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</si>
  <si>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</si>
  <si>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</si>
  <si>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</si>
  <si>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</si>
  <si>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</si>
  <si>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</si>
  <si>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</si>
  <si>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</si>
  <si>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</si>
  <si>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</si>
  <si>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</si>
  <si>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</si>
  <si>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</si>
  <si>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</si>
  <si>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</si>
  <si>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</si>
  <si>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</si>
  <si>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</si>
  <si>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</si>
  <si>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</si>
  <si>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</si>
  <si>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</si>
  <si>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</si>
  <si>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</si>
  <si>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</si>
  <si>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</si>
  <si>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</si>
  <si>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</si>
  <si>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</si>
  <si>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</si>
  <si>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</si>
  <si>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</si>
  <si>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</si>
  <si>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</si>
  <si>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</si>
  <si>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</si>
  <si>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</si>
  <si>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</si>
  <si>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</si>
  <si>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</si>
  <si>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</si>
  <si>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</si>
  <si>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</si>
  <si>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</si>
  <si>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秋田県湯沢市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</si>
  <si>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</si>
  <si>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</si>
  <si>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</si>
  <si>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</si>
  <si>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</si>
  <si>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</si>
  <si>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</si>
  <si>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</si>
  <si>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</si>
  <si>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</si>
  <si>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</si>
  <si>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</si>
  <si>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</si>
  <si>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</si>
  <si>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</si>
  <si>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</si>
  <si>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</si>
  <si>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</si>
  <si>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</si>
  <si>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</si>
  <si>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養護老人ホーム愛宕荘特別会計</t>
    <phoneticPr fontId="5"/>
  </si>
  <si>
    <t>皆瀬更生園特別会計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</si>
  <si>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</si>
  <si>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</si>
  <si>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</si>
  <si>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</si>
  <si>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</si>
  <si>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</si>
  <si>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</si>
  <si>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</si>
  <si>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</si>
  <si>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</si>
  <si>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</si>
  <si>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</si>
  <si>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</si>
  <si>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</si>
  <si>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</si>
  <si>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</si>
  <si>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</si>
  <si>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</si>
  <si>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</si>
  <si>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</si>
  <si>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</si>
  <si>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</si>
  <si>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</si>
  <si>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</si>
  <si>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</si>
  <si>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</si>
  <si>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</si>
  <si>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</si>
  <si>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</si>
  <si>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</si>
  <si>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</si>
  <si>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</si>
  <si>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</si>
  <si>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</si>
  <si>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</si>
  <si>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</si>
  <si>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</si>
  <si>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</si>
  <si>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</si>
  <si>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</si>
  <si>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</si>
  <si>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</si>
  <si>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</si>
  <si>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</si>
  <si>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</si>
  <si>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</si>
  <si>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</si>
  <si>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</si>
  <si>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</si>
  <si>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</si>
  <si>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</si>
  <si>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</si>
  <si>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</si>
  <si>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</si>
  <si>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</si>
  <si>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</si>
  <si>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</si>
  <si>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</si>
  <si>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</si>
  <si>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</si>
  <si>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</si>
  <si>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</si>
  <si>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</si>
  <si>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</si>
  <si>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</si>
  <si>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</si>
  <si>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</si>
  <si>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</si>
  <si>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</si>
  <si>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</si>
  <si>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</si>
  <si>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</si>
  <si>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</si>
  <si>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</si>
  <si>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</si>
  <si>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</si>
  <si>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</si>
  <si>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</si>
  <si>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</si>
  <si>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</si>
  <si>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</si>
  <si>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</si>
  <si>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</si>
  <si>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</si>
  <si>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</si>
  <si>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</si>
  <si>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</si>
  <si>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</si>
  <si>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</si>
  <si>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</si>
  <si>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</si>
  <si>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</si>
  <si>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</si>
  <si>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</si>
  <si>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</si>
  <si>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</si>
  <si>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</si>
  <si>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</si>
  <si>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</si>
  <si>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</si>
  <si>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</si>
  <si>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</si>
  <si>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</si>
  <si>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</si>
  <si>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</si>
  <si>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</si>
  <si>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</si>
  <si>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</si>
  <si>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</si>
  <si>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</si>
  <si>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</si>
  <si>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</si>
  <si>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</si>
  <si>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</si>
  <si>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</si>
  <si>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</si>
  <si>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</si>
  <si>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</si>
  <si>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</si>
  <si>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</si>
  <si>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</si>
  <si>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</si>
  <si>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</si>
  <si>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</si>
  <si>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</si>
  <si>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</si>
  <si>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</si>
  <si>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</si>
  <si>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</si>
  <si>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</si>
  <si>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</si>
  <si>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</si>
  <si>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</si>
  <si>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</si>
  <si>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</si>
  <si>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</si>
  <si>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</si>
  <si>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</si>
  <si>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</si>
  <si>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</si>
  <si>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</si>
  <si>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</si>
  <si>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</si>
  <si>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</si>
  <si>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</si>
  <si>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</si>
  <si>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</si>
  <si>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</si>
  <si>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</si>
  <si>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</si>
  <si>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</si>
  <si>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</si>
  <si>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</si>
  <si>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</si>
  <si>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1.67</t>
  </si>
  <si>
    <t>水道事業会計</t>
  </si>
  <si>
    <t>一般会計</t>
  </si>
  <si>
    <t>下水道事業会計</t>
  </si>
  <si>
    <t>養護老人ホーム愛宕荘特別会計</t>
  </si>
  <si>
    <t>国民健康保険特別会計</t>
  </si>
  <si>
    <t>後期高齢者医療特別会計</t>
  </si>
  <si>
    <t>介護保険特別会計</t>
  </si>
  <si>
    <t>皆瀬更生園特別会計</t>
  </si>
  <si>
    <t>その他会計（赤字）</t>
  </si>
  <si>
    <t>その他会計（黒字）</t>
  </si>
  <si>
    <t>R01</t>
    <phoneticPr fontId="5"/>
  </si>
  <si>
    <t>R02</t>
    <phoneticPr fontId="5"/>
  </si>
  <si>
    <t>R03</t>
    <phoneticPr fontId="5"/>
  </si>
  <si>
    <t>R04</t>
    <phoneticPr fontId="5"/>
  </si>
  <si>
    <t>R05</t>
    <phoneticPr fontId="5"/>
  </si>
  <si>
    <t>-</t>
    <phoneticPr fontId="2"/>
  </si>
  <si>
    <t>地域振興基金</t>
    <rPh sb="0" eb="2">
      <t>チイキ</t>
    </rPh>
    <rPh sb="2" eb="4">
      <t>シンコウ</t>
    </rPh>
    <rPh sb="4" eb="6">
      <t>キキン</t>
    </rPh>
    <phoneticPr fontId="5"/>
  </si>
  <si>
    <t>ふるさと輝き基金</t>
    <rPh sb="4" eb="5">
      <t>カガヤ</t>
    </rPh>
    <rPh sb="6" eb="8">
      <t>キキン</t>
    </rPh>
    <phoneticPr fontId="2"/>
  </si>
  <si>
    <t>公共施設解体基金</t>
    <rPh sb="0" eb="4">
      <t>コウキョウシセツ</t>
    </rPh>
    <rPh sb="4" eb="6">
      <t>カイタイ</t>
    </rPh>
    <rPh sb="6" eb="8">
      <t>キキン</t>
    </rPh>
    <phoneticPr fontId="2"/>
  </si>
  <si>
    <t>電源立地地域対策事業基金</t>
    <rPh sb="0" eb="2">
      <t>デンゲン</t>
    </rPh>
    <rPh sb="2" eb="4">
      <t>リッチ</t>
    </rPh>
    <rPh sb="4" eb="6">
      <t>チイキ</t>
    </rPh>
    <rPh sb="6" eb="8">
      <t>タイサク</t>
    </rPh>
    <rPh sb="8" eb="10">
      <t>ジギョウ</t>
    </rPh>
    <rPh sb="10" eb="12">
      <t>キキン</t>
    </rPh>
    <phoneticPr fontId="2"/>
  </si>
  <si>
    <t>森林環境譲与税基金</t>
    <rPh sb="0" eb="2">
      <t>シンリン</t>
    </rPh>
    <rPh sb="2" eb="4">
      <t>カンキョウ</t>
    </rPh>
    <rPh sb="4" eb="7">
      <t>ジョウヨゼイ</t>
    </rPh>
    <rPh sb="7" eb="9">
      <t>キキン</t>
    </rPh>
    <phoneticPr fontId="2"/>
  </si>
  <si>
    <t>湯沢雄勝広域市町村圏組合（一般会計）</t>
    <rPh sb="0" eb="2">
      <t>ユザワ</t>
    </rPh>
    <rPh sb="2" eb="4">
      <t>オガチ</t>
    </rPh>
    <rPh sb="4" eb="6">
      <t>コウイキ</t>
    </rPh>
    <rPh sb="6" eb="9">
      <t>シチョウソン</t>
    </rPh>
    <rPh sb="9" eb="10">
      <t>ケン</t>
    </rPh>
    <rPh sb="10" eb="12">
      <t>クミアイ</t>
    </rPh>
    <rPh sb="13" eb="15">
      <t>イッパン</t>
    </rPh>
    <rPh sb="15" eb="17">
      <t>カイケイ</t>
    </rPh>
    <phoneticPr fontId="2"/>
  </si>
  <si>
    <t>湯沢雄勝広域市町村圏組合（湯沢雄勝ふるさと市町村圏基金特別会計）</t>
    <rPh sb="0" eb="2">
      <t>ユザワ</t>
    </rPh>
    <rPh sb="2" eb="4">
      <t>オガチ</t>
    </rPh>
    <rPh sb="4" eb="6">
      <t>コウイキ</t>
    </rPh>
    <rPh sb="6" eb="9">
      <t>シチョウソン</t>
    </rPh>
    <rPh sb="9" eb="10">
      <t>ケン</t>
    </rPh>
    <rPh sb="10" eb="12">
      <t>クミアイ</t>
    </rPh>
    <rPh sb="13" eb="15">
      <t>ユザワ</t>
    </rPh>
    <rPh sb="15" eb="17">
      <t>オガチ</t>
    </rPh>
    <rPh sb="21" eb="24">
      <t>シチョウソン</t>
    </rPh>
    <rPh sb="24" eb="25">
      <t>ケン</t>
    </rPh>
    <rPh sb="25" eb="27">
      <t>キキン</t>
    </rPh>
    <rPh sb="27" eb="29">
      <t>トクベツ</t>
    </rPh>
    <rPh sb="29" eb="31">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</si>
  <si>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</si>
  <si>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</si>
  <si>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</si>
  <si>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</si>
  <si>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</si>
  <si>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</si>
  <si>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小町の郷</t>
    <rPh sb="0" eb="2">
      <t>コマチ</t>
    </rPh>
    <rPh sb="3" eb="4">
      <t>サト</t>
    </rPh>
    <phoneticPr fontId="2"/>
  </si>
  <si>
    <t>皆瀬村活性化センター</t>
    <rPh sb="0" eb="2">
      <t>ミナセ</t>
    </rPh>
    <rPh sb="2" eb="3">
      <t>ムラ</t>
    </rPh>
    <rPh sb="3" eb="6">
      <t>カッセイカ</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</si>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</sst>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3461-4C1A-B896-A4A47DFFE13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54428</c:v>
                </c:pt>
                <c:pt idx="1">
                  <c:v>51769</c:v>
                </c:pt>
                <c:pt idx="2">
                  <c:v>61918</c:v>
                </c:pt>
                <c:pt idx="3">
                  <c:v>61950</c:v>
                </c:pt>
                <c:pt idx="4">
                  <c:v>81576</c:v>
                </c:pt>
              </c:numCache>
            </c:numRef>
          </c:val>
          <c:smooth val="0"/>
          <c:extLst>
            <c:ext xmlns:c16="http://schemas.microsoft.com/office/drawing/2014/chart" uri="{C3380CC4-5D6E-409C-BE32-E72D297353CC}">
              <c16:uniqueId val="{00000001-3461-4C1A-B896-A4A47DFFE13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6.23</c:v>
                </c:pt>
                <c:pt idx="1">
                  <c:v>7.63</c:v>
                </c:pt>
                <c:pt idx="2">
                  <c:v>4.7</c:v>
                </c:pt>
                <c:pt idx="3">
                  <c:v>5.36</c:v>
                </c:pt>
                <c:pt idx="4">
                  <c:v>6.98</c:v>
                </c:pt>
              </c:numCache>
            </c:numRef>
          </c:val>
          <c:extLst>
            <c:ext xmlns:c16="http://schemas.microsoft.com/office/drawing/2014/chart" uri="{C3380CC4-5D6E-409C-BE32-E72D297353CC}">
              <c16:uniqueId val="{00000000-9094-4EDF-934E-9F6CC0388B9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32</c:v>
                </c:pt>
                <c:pt idx="1">
                  <c:v>30.18</c:v>
                </c:pt>
                <c:pt idx="2">
                  <c:v>30.67</c:v>
                </c:pt>
                <c:pt idx="3">
                  <c:v>31.5</c:v>
                </c:pt>
                <c:pt idx="4">
                  <c:v>30.17</c:v>
                </c:pt>
              </c:numCache>
            </c:numRef>
          </c:val>
          <c:extLst>
            <c:ext xmlns:c16="http://schemas.microsoft.com/office/drawing/2014/chart" uri="{C3380CC4-5D6E-409C-BE32-E72D297353CC}">
              <c16:uniqueId val="{00000001-9094-4EDF-934E-9F6CC0388B9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2.33</c:v>
                </c:pt>
                <c:pt idx="1">
                  <c:v>0.53</c:v>
                </c:pt>
                <c:pt idx="2">
                  <c:v>-1.67</c:v>
                </c:pt>
                <c:pt idx="3">
                  <c:v>0.59</c:v>
                </c:pt>
                <c:pt idx="4">
                  <c:v>0.54</c:v>
                </c:pt>
              </c:numCache>
            </c:numRef>
          </c:val>
          <c:smooth val="0"/>
          <c:extLst>
            <c:ext xmlns:c16="http://schemas.microsoft.com/office/drawing/2014/chart" uri="{C3380CC4-5D6E-409C-BE32-E72D297353CC}">
              <c16:uniqueId val="{00000002-9094-4EDF-934E-9F6CC0388B9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C9A-42EB-A26C-04652EF4433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C9A-42EB-A26C-04652EF4433A}"/>
            </c:ext>
          </c:extLst>
        </c:ser>
        <c:ser>
          <c:idx val="2"/>
          <c:order val="2"/>
          <c:tx>
            <c:strRef>
              <c:f>データシート!$A$29</c:f>
              <c:strCache>
                <c:ptCount val="1"/>
                <c:pt idx="0">
                  <c:v>皆瀬更生園特別会計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2-CC9A-42EB-A26C-04652EF4433A}"/>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0.51</c:v>
                </c:pt>
                <c:pt idx="2">
                  <c:v>#N/A</c:v>
                </c:pt>
                <c:pt idx="3">
                  <c:v>0.49</c:v>
                </c:pt>
                <c:pt idx="4">
                  <c:v>#N/A</c:v>
                </c:pt>
                <c:pt idx="5">
                  <c:v>0.45</c:v>
                </c:pt>
                <c:pt idx="6">
                  <c:v>#N/A</c:v>
                </c:pt>
                <c:pt idx="7">
                  <c:v>0.13</c:v>
                </c:pt>
                <c:pt idx="8">
                  <c:v>#N/A</c:v>
                </c:pt>
                <c:pt idx="9">
                  <c:v>0</c:v>
                </c:pt>
              </c:numCache>
            </c:numRef>
          </c:val>
          <c:extLst>
            <c:ext xmlns:c16="http://schemas.microsoft.com/office/drawing/2014/chart" uri="{C3380CC4-5D6E-409C-BE32-E72D297353CC}">
              <c16:uniqueId val="{00000003-CC9A-42EB-A26C-04652EF4433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CC9A-42EB-A26C-04652EF4433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0.22</c:v>
                </c:pt>
                <c:pt idx="2">
                  <c:v>#N/A</c:v>
                </c:pt>
                <c:pt idx="3">
                  <c:v>0</c:v>
                </c:pt>
                <c:pt idx="4">
                  <c:v>#N/A</c:v>
                </c:pt>
                <c:pt idx="5">
                  <c:v>0.35</c:v>
                </c:pt>
                <c:pt idx="6">
                  <c:v>#N/A</c:v>
                </c:pt>
                <c:pt idx="7">
                  <c:v>0</c:v>
                </c:pt>
                <c:pt idx="8">
                  <c:v>#N/A</c:v>
                </c:pt>
                <c:pt idx="9">
                  <c:v>0.01</c:v>
                </c:pt>
              </c:numCache>
            </c:numRef>
          </c:val>
          <c:extLst>
            <c:ext xmlns:c16="http://schemas.microsoft.com/office/drawing/2014/chart" uri="{C3380CC4-5D6E-409C-BE32-E72D297353CC}">
              <c16:uniqueId val="{00000005-CC9A-42EB-A26C-04652EF4433A}"/>
            </c:ext>
          </c:extLst>
        </c:ser>
        <c:ser>
          <c:idx val="6"/>
          <c:order val="6"/>
          <c:tx>
            <c:strRef>
              <c:f>データシート!$A$33</c:f>
              <c:strCache>
                <c:ptCount val="1"/>
                <c:pt idx="0">
                  <c:v>養護老人ホーム愛宕荘特別会計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0.05</c:v>
                </c:pt>
                <c:pt idx="2">
                  <c:v>#N/A</c:v>
                </c:pt>
                <c:pt idx="3">
                  <c:v>0</c:v>
                </c:pt>
                <c:pt idx="4">
                  <c:v>#N/A</c:v>
                </c:pt>
                <c:pt idx="5">
                  <c:v>0.03</c:v>
                </c:pt>
                <c:pt idx="6">
                  <c:v>#N/A</c:v>
                </c:pt>
                <c:pt idx="7">
                  <c:v>0.03</c:v>
                </c:pt>
                <c:pt idx="8">
                  <c:v>#N/A</c:v>
                </c:pt>
                <c:pt idx="9">
                  <c:v>0.05</c:v>
                </c:pt>
              </c:numCache>
            </c:numRef>
          </c:val>
          <c:extLst>
            <c:ext xmlns:c16="http://schemas.microsoft.com/office/drawing/2014/chart" uri="{C3380CC4-5D6E-409C-BE32-E72D297353CC}">
              <c16:uniqueId val="{00000006-CC9A-42EB-A26C-04652EF4433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1.19</c:v>
                </c:pt>
                <c:pt idx="4">
                  <c:v>#N/A</c:v>
                </c:pt>
                <c:pt idx="5">
                  <c:v>1.89</c:v>
                </c:pt>
                <c:pt idx="6">
                  <c:v>#N/A</c:v>
                </c:pt>
                <c:pt idx="7">
                  <c:v>2.23</c:v>
                </c:pt>
                <c:pt idx="8">
                  <c:v>#N/A</c:v>
                </c:pt>
                <c:pt idx="9">
                  <c:v>2.75</c:v>
                </c:pt>
              </c:numCache>
            </c:numRef>
          </c:val>
          <c:extLst>
            <c:ext xmlns:c16="http://schemas.microsoft.com/office/drawing/2014/chart" uri="{C3380CC4-5D6E-409C-BE32-E72D297353CC}">
              <c16:uniqueId val="{00000007-CC9A-42EB-A26C-04652EF4433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6.15</c:v>
                </c:pt>
                <c:pt idx="2">
                  <c:v>#N/A</c:v>
                </c:pt>
                <c:pt idx="3">
                  <c:v>7.59</c:v>
                </c:pt>
                <c:pt idx="4">
                  <c:v>#N/A</c:v>
                </c:pt>
                <c:pt idx="5">
                  <c:v>4.6500000000000004</c:v>
                </c:pt>
                <c:pt idx="6">
                  <c:v>#N/A</c:v>
                </c:pt>
                <c:pt idx="7">
                  <c:v>5.31</c:v>
                </c:pt>
                <c:pt idx="8">
                  <c:v>#N/A</c:v>
                </c:pt>
                <c:pt idx="9">
                  <c:v>6.92</c:v>
                </c:pt>
              </c:numCache>
            </c:numRef>
          </c:val>
          <c:extLst>
            <c:ext xmlns:c16="http://schemas.microsoft.com/office/drawing/2014/chart" uri="{C3380CC4-5D6E-409C-BE32-E72D297353CC}">
              <c16:uniqueId val="{00000008-CC9A-42EB-A26C-04652EF4433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5.94</c:v>
                </c:pt>
                <c:pt idx="2">
                  <c:v>#N/A</c:v>
                </c:pt>
                <c:pt idx="3">
                  <c:v>6.42</c:v>
                </c:pt>
                <c:pt idx="4">
                  <c:v>#N/A</c:v>
                </c:pt>
                <c:pt idx="5">
                  <c:v>7.01</c:v>
                </c:pt>
                <c:pt idx="6">
                  <c:v>#N/A</c:v>
                </c:pt>
                <c:pt idx="7">
                  <c:v>8.5</c:v>
                </c:pt>
                <c:pt idx="8">
                  <c:v>#N/A</c:v>
                </c:pt>
                <c:pt idx="9">
                  <c:v>9.31</c:v>
                </c:pt>
              </c:numCache>
            </c:numRef>
          </c:val>
          <c:extLst>
            <c:ext xmlns:c16="http://schemas.microsoft.com/office/drawing/2014/chart" uri="{C3380CC4-5D6E-409C-BE32-E72D297353CC}">
              <c16:uniqueId val="{00000009-CC9A-42EB-A26C-04652EF4433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2810</c:v>
                </c:pt>
                <c:pt idx="5">
                  <c:v>2885</c:v>
                </c:pt>
                <c:pt idx="8">
                  <c:v>2760</c:v>
                </c:pt>
                <c:pt idx="11">
                  <c:v>2748</c:v>
                </c:pt>
                <c:pt idx="14">
                  <c:v>2684</c:v>
                </c:pt>
              </c:numCache>
            </c:numRef>
          </c:val>
          <c:extLst>
            <c:ext xmlns:c16="http://schemas.microsoft.com/office/drawing/2014/chart" uri="{C3380CC4-5D6E-409C-BE32-E72D297353CC}">
              <c16:uniqueId val="{00000000-8CA9-467D-BAF2-55403BA0525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CA9-467D-BAF2-55403BA0525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69</c:v>
                </c:pt>
                <c:pt idx="3">
                  <c:v>57</c:v>
                </c:pt>
                <c:pt idx="6">
                  <c:v>47</c:v>
                </c:pt>
                <c:pt idx="9">
                  <c:v>35</c:v>
                </c:pt>
                <c:pt idx="12">
                  <c:v>25</c:v>
                </c:pt>
              </c:numCache>
            </c:numRef>
          </c:val>
          <c:extLst>
            <c:ext xmlns:c16="http://schemas.microsoft.com/office/drawing/2014/chart" uri="{C3380CC4-5D6E-409C-BE32-E72D297353CC}">
              <c16:uniqueId val="{00000002-8CA9-467D-BAF2-55403BA0525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218</c:v>
                </c:pt>
                <c:pt idx="3">
                  <c:v>254</c:v>
                </c:pt>
                <c:pt idx="6">
                  <c:v>252</c:v>
                </c:pt>
                <c:pt idx="9">
                  <c:v>208</c:v>
                </c:pt>
                <c:pt idx="12">
                  <c:v>177</c:v>
                </c:pt>
              </c:numCache>
            </c:numRef>
          </c:val>
          <c:extLst>
            <c:ext xmlns:c16="http://schemas.microsoft.com/office/drawing/2014/chart" uri="{C3380CC4-5D6E-409C-BE32-E72D297353CC}">
              <c16:uniqueId val="{00000003-8CA9-467D-BAF2-55403BA0525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1217</c:v>
                </c:pt>
                <c:pt idx="3">
                  <c:v>1107</c:v>
                </c:pt>
                <c:pt idx="6">
                  <c:v>1092</c:v>
                </c:pt>
                <c:pt idx="9">
                  <c:v>1096</c:v>
                </c:pt>
                <c:pt idx="12">
                  <c:v>1085</c:v>
                </c:pt>
              </c:numCache>
            </c:numRef>
          </c:val>
          <c:extLst>
            <c:ext xmlns:c16="http://schemas.microsoft.com/office/drawing/2014/chart" uri="{C3380CC4-5D6E-409C-BE32-E72D297353CC}">
              <c16:uniqueId val="{00000004-8CA9-467D-BAF2-55403BA0525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CA9-467D-BAF2-55403BA0525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CA9-467D-BAF2-55403BA0525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2904</c:v>
                </c:pt>
                <c:pt idx="3">
                  <c:v>3082</c:v>
                </c:pt>
                <c:pt idx="6">
                  <c:v>3020</c:v>
                </c:pt>
                <c:pt idx="9">
                  <c:v>2990</c:v>
                </c:pt>
                <c:pt idx="12">
                  <c:v>2913</c:v>
                </c:pt>
              </c:numCache>
            </c:numRef>
          </c:val>
          <c:extLst>
            <c:ext xmlns:c16="http://schemas.microsoft.com/office/drawing/2014/chart" uri="{C3380CC4-5D6E-409C-BE32-E72D297353CC}">
              <c16:uniqueId val="{00000007-8CA9-467D-BAF2-55403BA0525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1598</c:v>
                </c:pt>
                <c:pt idx="2">
                  <c:v>#N/A</c:v>
                </c:pt>
                <c:pt idx="3">
                  <c:v>#N/A</c:v>
                </c:pt>
                <c:pt idx="4">
                  <c:v>1615</c:v>
                </c:pt>
                <c:pt idx="5">
                  <c:v>#N/A</c:v>
                </c:pt>
                <c:pt idx="6">
                  <c:v>#N/A</c:v>
                </c:pt>
                <c:pt idx="7">
                  <c:v>1651</c:v>
                </c:pt>
                <c:pt idx="8">
                  <c:v>#N/A</c:v>
                </c:pt>
                <c:pt idx="9">
                  <c:v>#N/A</c:v>
                </c:pt>
                <c:pt idx="10">
                  <c:v>1581</c:v>
                </c:pt>
                <c:pt idx="11">
                  <c:v>#N/A</c:v>
                </c:pt>
                <c:pt idx="12">
                  <c:v>#N/A</c:v>
                </c:pt>
                <c:pt idx="13">
                  <c:v>1516</c:v>
                </c:pt>
                <c:pt idx="14">
                  <c:v>#N/A</c:v>
                </c:pt>
              </c:numCache>
            </c:numRef>
          </c:val>
          <c:smooth val="0"/>
          <c:extLst>
            <c:ext xmlns:c16="http://schemas.microsoft.com/office/drawing/2014/chart" uri="{C3380CC4-5D6E-409C-BE32-E72D297353CC}">
              <c16:uniqueId val="{00000008-8CA9-467D-BAF2-55403BA0525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31702</c:v>
                </c:pt>
                <c:pt idx="5">
                  <c:v>30536</c:v>
                </c:pt>
                <c:pt idx="8">
                  <c:v>29202</c:v>
                </c:pt>
                <c:pt idx="11">
                  <c:v>28151</c:v>
                </c:pt>
                <c:pt idx="14">
                  <c:v>27766</c:v>
                </c:pt>
              </c:numCache>
            </c:numRef>
          </c:val>
          <c:extLst>
            <c:ext xmlns:c16="http://schemas.microsoft.com/office/drawing/2014/chart" uri="{C3380CC4-5D6E-409C-BE32-E72D297353CC}">
              <c16:uniqueId val="{00000000-3192-4A38-9665-36DFDA1A157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896</c:v>
                </c:pt>
                <c:pt idx="5">
                  <c:v>804</c:v>
                </c:pt>
                <c:pt idx="8">
                  <c:v>718</c:v>
                </c:pt>
                <c:pt idx="11">
                  <c:v>578</c:v>
                </c:pt>
                <c:pt idx="14">
                  <c:v>452</c:v>
                </c:pt>
              </c:numCache>
            </c:numRef>
          </c:val>
          <c:extLst>
            <c:ext xmlns:c16="http://schemas.microsoft.com/office/drawing/2014/chart" uri="{C3380CC4-5D6E-409C-BE32-E72D297353CC}">
              <c16:uniqueId val="{00000001-3192-4A38-9665-36DFDA1A157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9270</c:v>
                </c:pt>
                <c:pt idx="5">
                  <c:v>9115</c:v>
                </c:pt>
                <c:pt idx="8">
                  <c:v>9907</c:v>
                </c:pt>
                <c:pt idx="11">
                  <c:v>10203</c:v>
                </c:pt>
                <c:pt idx="14">
                  <c:v>10558</c:v>
                </c:pt>
              </c:numCache>
            </c:numRef>
          </c:val>
          <c:extLst>
            <c:ext xmlns:c16="http://schemas.microsoft.com/office/drawing/2014/chart" uri="{C3380CC4-5D6E-409C-BE32-E72D297353CC}">
              <c16:uniqueId val="{00000002-3192-4A38-9665-36DFDA1A157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192-4A38-9665-36DFDA1A157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192-4A38-9665-36DFDA1A157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92-4A38-9665-36DFDA1A157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2907</c:v>
                </c:pt>
                <c:pt idx="3">
                  <c:v>2874</c:v>
                </c:pt>
                <c:pt idx="6">
                  <c:v>3163</c:v>
                </c:pt>
                <c:pt idx="9">
                  <c:v>3164</c:v>
                </c:pt>
                <c:pt idx="12">
                  <c:v>3535</c:v>
                </c:pt>
              </c:numCache>
            </c:numRef>
          </c:val>
          <c:extLst>
            <c:ext xmlns:c16="http://schemas.microsoft.com/office/drawing/2014/chart" uri="{C3380CC4-5D6E-409C-BE32-E72D297353CC}">
              <c16:uniqueId val="{00000006-3192-4A38-9665-36DFDA1A157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2903</c:v>
                </c:pt>
                <c:pt idx="3">
                  <c:v>2665</c:v>
                </c:pt>
                <c:pt idx="6">
                  <c:v>2426</c:v>
                </c:pt>
                <c:pt idx="9">
                  <c:v>2226</c:v>
                </c:pt>
                <c:pt idx="12">
                  <c:v>2123</c:v>
                </c:pt>
              </c:numCache>
            </c:numRef>
          </c:val>
          <c:extLst>
            <c:ext xmlns:c16="http://schemas.microsoft.com/office/drawing/2014/chart" uri="{C3380CC4-5D6E-409C-BE32-E72D297353CC}">
              <c16:uniqueId val="{00000007-3192-4A38-9665-36DFDA1A157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14230</c:v>
                </c:pt>
                <c:pt idx="3">
                  <c:v>12930</c:v>
                </c:pt>
                <c:pt idx="6">
                  <c:v>11673</c:v>
                </c:pt>
                <c:pt idx="9">
                  <c:v>10423</c:v>
                </c:pt>
                <c:pt idx="12">
                  <c:v>9685</c:v>
                </c:pt>
              </c:numCache>
            </c:numRef>
          </c:val>
          <c:extLst>
            <c:ext xmlns:c16="http://schemas.microsoft.com/office/drawing/2014/chart" uri="{C3380CC4-5D6E-409C-BE32-E72D297353CC}">
              <c16:uniqueId val="{00000008-3192-4A38-9665-36DFDA1A157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195</c:v>
                </c:pt>
                <c:pt idx="3">
                  <c:v>141</c:v>
                </c:pt>
                <c:pt idx="6">
                  <c:v>97</c:v>
                </c:pt>
                <c:pt idx="9">
                  <c:v>66</c:v>
                </c:pt>
                <c:pt idx="12">
                  <c:v>2092</c:v>
                </c:pt>
              </c:numCache>
            </c:numRef>
          </c:val>
          <c:extLst>
            <c:ext xmlns:c16="http://schemas.microsoft.com/office/drawing/2014/chart" uri="{C3380CC4-5D6E-409C-BE32-E72D297353CC}">
              <c16:uniqueId val="{00000009-3192-4A38-9665-36DFDA1A157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33199</c:v>
                </c:pt>
                <c:pt idx="3">
                  <c:v>32282</c:v>
                </c:pt>
                <c:pt idx="6">
                  <c:v>31016</c:v>
                </c:pt>
                <c:pt idx="9">
                  <c:v>30207</c:v>
                </c:pt>
                <c:pt idx="12">
                  <c:v>29846</c:v>
                </c:pt>
              </c:numCache>
            </c:numRef>
          </c:val>
          <c:extLst>
            <c:ext xmlns:c16="http://schemas.microsoft.com/office/drawing/2014/chart" uri="{C3380CC4-5D6E-409C-BE32-E72D297353CC}">
              <c16:uniqueId val="{0000000A-3192-4A38-9665-36DFDA1A157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11564</c:v>
                </c:pt>
                <c:pt idx="2">
                  <c:v>#N/A</c:v>
                </c:pt>
                <c:pt idx="3">
                  <c:v>#N/A</c:v>
                </c:pt>
                <c:pt idx="4">
                  <c:v>10437</c:v>
                </c:pt>
                <c:pt idx="5">
                  <c:v>#N/A</c:v>
                </c:pt>
                <c:pt idx="6">
                  <c:v>#N/A</c:v>
                </c:pt>
                <c:pt idx="7">
                  <c:v>8549</c:v>
                </c:pt>
                <c:pt idx="8">
                  <c:v>#N/A</c:v>
                </c:pt>
                <c:pt idx="9">
                  <c:v>#N/A</c:v>
                </c:pt>
                <c:pt idx="10">
                  <c:v>7154</c:v>
                </c:pt>
                <c:pt idx="11">
                  <c:v>#N/A</c:v>
                </c:pt>
                <c:pt idx="12">
                  <c:v>#N/A</c:v>
                </c:pt>
                <c:pt idx="13">
                  <c:v>8507</c:v>
                </c:pt>
                <c:pt idx="14">
                  <c:v>#N/A</c:v>
                </c:pt>
              </c:numCache>
            </c:numRef>
          </c:val>
          <c:smooth val="0"/>
          <c:extLst>
            <c:ext xmlns:c16="http://schemas.microsoft.com/office/drawing/2014/chart" uri="{C3380CC4-5D6E-409C-BE32-E72D297353CC}">
              <c16:uniqueId val="{0000000B-3192-4A38-9665-36DFDA1A157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4952</c:v>
                </c:pt>
                <c:pt idx="1">
                  <c:v>4960</c:v>
                </c:pt>
                <c:pt idx="2">
                  <c:v>4782</c:v>
                </c:pt>
              </c:numCache>
            </c:numRef>
          </c:val>
          <c:extLst>
            <c:ext xmlns:c16="http://schemas.microsoft.com/office/drawing/2014/chart" uri="{C3380CC4-5D6E-409C-BE32-E72D297353CC}">
              <c16:uniqueId val="{00000000-D1D1-43FE-AC65-0416972EAB8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2291</c:v>
                </c:pt>
                <c:pt idx="1">
                  <c:v>2491</c:v>
                </c:pt>
                <c:pt idx="2">
                  <c:v>2493</c:v>
                </c:pt>
              </c:numCache>
            </c:numRef>
          </c:val>
          <c:extLst>
            <c:ext xmlns:c16="http://schemas.microsoft.com/office/drawing/2014/chart" uri="{C3380CC4-5D6E-409C-BE32-E72D297353CC}">
              <c16:uniqueId val="{00000001-D1D1-43FE-AC65-0416972EAB8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2548</c:v>
                </c:pt>
                <c:pt idx="1">
                  <c:v>2063</c:v>
                </c:pt>
                <c:pt idx="2">
                  <c:v>1885</c:v>
                </c:pt>
              </c:numCache>
            </c:numRef>
          </c:val>
          <c:extLst>
            <c:ext xmlns:c16="http://schemas.microsoft.com/office/drawing/2014/chart" uri="{C3380CC4-5D6E-409C-BE32-E72D297353CC}">
              <c16:uniqueId val="{00000002-D1D1-43FE-AC65-0416972EAB8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40,531
40,364
790.91
31,372,020
30,079,586
1,106,445
15,850,445
29,792,065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前年度と同数であるが、類似団体平均と比べると依然として低い水準にある。少子高齢化による社会保障関係経費の増嵩や、公共施設の老朽化に伴う維持管理コストの増加等、将来に向けて歳出の増加が見込まれている一方、生産年齢人口の減少等により、今後は市税収入の減収が見込まれるなど財政基盤は脆弱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そのため、湯沢市経営戦略に基づき行政の効率化に取り組むとともに、第２次湯沢市総合振興計画に掲げた産業基盤の充実・強化などの施策を着実に実施し、市税等自主財源確保に努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46990</xdr:rowOff>
    </xdr:from>
    <xdr:to>
      <xdr:col>23</xdr:col>
      <xdr:colOff>133350</xdr:colOff>
      <xdr:row>43</xdr:row>
      <xdr:rowOff>46990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419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46990</xdr:rowOff>
    </xdr:from>
    <xdr:to>
      <xdr:col>19</xdr:col>
      <xdr:colOff>133350</xdr:colOff>
      <xdr:row>43</xdr:row>
      <xdr:rowOff>71120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4193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71120</xdr:rowOff>
    </xdr:from>
    <xdr:to>
      <xdr:col>15</xdr:col>
      <xdr:colOff>82550</xdr:colOff>
      <xdr:row>43</xdr:row>
      <xdr:rowOff>71120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443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71120</xdr:rowOff>
    </xdr:from>
    <xdr:to>
      <xdr:col>11</xdr:col>
      <xdr:colOff>31750</xdr:colOff>
      <xdr:row>43</xdr:row>
      <xdr:rowOff>95250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4434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139717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167640</xdr:rowOff>
    </xdr:from>
    <xdr:to>
      <xdr:col>19</xdr:col>
      <xdr:colOff>184150</xdr:colOff>
      <xdr:row>43</xdr:row>
      <xdr:rowOff>97790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82567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20320</xdr:rowOff>
    </xdr:from>
    <xdr:to>
      <xdr:col>15</xdr:col>
      <xdr:colOff>133350</xdr:colOff>
      <xdr:row>43</xdr:row>
      <xdr:rowOff>121920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106697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20320</xdr:rowOff>
    </xdr:from>
    <xdr:to>
      <xdr:col>11</xdr:col>
      <xdr:colOff>82550</xdr:colOff>
      <xdr:row>43</xdr:row>
      <xdr:rowOff>121920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106697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臨時財政対策債等（分母）の減少、また、物価高騰に伴う物件費や給付金の増加、子育て支援の実施に伴う扶助費等（分子）の増加により、経常収支比率は前年度より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0.3</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ポイント悪化し、依然として類似団体平均を上回っている。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今後も物件費や扶助費は増加が見込まれていることから、市税の安定確保に努め、財政構造の弾力性の改善を図る。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22860</xdr:rowOff>
    </xdr:from>
    <xdr:to>
      <xdr:col>23</xdr:col>
      <xdr:colOff>133350</xdr:colOff>
      <xdr:row>61</xdr:row>
      <xdr:rowOff>33201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81310"/>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90896</xdr:rowOff>
    </xdr:from>
    <xdr:to>
      <xdr:col>19</xdr:col>
      <xdr:colOff>133350</xdr:colOff>
      <xdr:row>61</xdr:row>
      <xdr:rowOff>22860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7789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90896</xdr:rowOff>
    </xdr:from>
    <xdr:to>
      <xdr:col>15</xdr:col>
      <xdr:colOff>82550</xdr:colOff>
      <xdr:row>60</xdr:row>
      <xdr:rowOff>142603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7789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142603</xdr:rowOff>
    </xdr:from>
    <xdr:to>
      <xdr:col>11</xdr:col>
      <xdr:colOff>31750</xdr:colOff>
      <xdr:row>61</xdr:row>
      <xdr:rowOff>43543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42960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153851</xdr:rowOff>
    </xdr:from>
    <xdr:to>
      <xdr:col>23</xdr:col>
      <xdr:colOff>184150</xdr:colOff>
      <xdr:row>61</xdr:row>
      <xdr:rowOff>84001</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125928</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1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143510</xdr:rowOff>
    </xdr:from>
    <xdr:to>
      <xdr:col>19</xdr:col>
      <xdr:colOff>184150</xdr:colOff>
      <xdr:row>61</xdr:row>
      <xdr:rowOff>73660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58437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1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40096</xdr:rowOff>
    </xdr:from>
    <xdr:to>
      <xdr:col>15</xdr:col>
      <xdr:colOff>133350</xdr:colOff>
      <xdr:row>60</xdr:row>
      <xdr:rowOff>141696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126473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1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91803</xdr:rowOff>
    </xdr:from>
    <xdr:to>
      <xdr:col>11</xdr:col>
      <xdr:colOff>82550</xdr:colOff>
      <xdr:row>61</xdr:row>
      <xdr:rowOff>21953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6730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164193</xdr:rowOff>
    </xdr:from>
    <xdr:to>
      <xdr:col>7</xdr:col>
      <xdr:colOff>31750</xdr:colOff>
      <xdr:row>61</xdr:row>
      <xdr:rowOff>94343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79120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[236,686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人件費については、前年度比で約</a:t>
          </a:r>
          <a:r>
            <a:rPr kumimoji="1" lang="en-US" altLang="ja-JP" sz="1300">
              <a:solidFill>
                <a:schemeClr val="tx1"/>
              </a:solidFill>
              <a:latin typeface="ＭＳ Ｐゴシック" panose="020B0600070205080204" pitchFamily="50" charset="-128"/>
              <a:ea typeface="ＭＳ Ｐゴシック" panose="020B0600070205080204" pitchFamily="50" charset="-128"/>
            </a:rPr>
            <a:t>0.5</a:t>
          </a:r>
          <a:r>
            <a:rPr kumimoji="1" lang="ja-JP" altLang="en-US" sz="1300">
              <a:solidFill>
                <a:schemeClr val="tx1"/>
              </a:solidFill>
              <a:latin typeface="ＭＳ Ｐゴシック" panose="020B0600070205080204" pitchFamily="50" charset="-128"/>
              <a:ea typeface="ＭＳ Ｐゴシック" panose="020B0600070205080204" pitchFamily="50" charset="-128"/>
            </a:rPr>
            <a:t>％減（△</a:t>
          </a:r>
          <a:r>
            <a:rPr kumimoji="1" lang="en-US" altLang="ja-JP" sz="1300">
              <a:solidFill>
                <a:schemeClr val="tx1"/>
              </a:solidFill>
              <a:latin typeface="ＭＳ Ｐゴシック" panose="020B0600070205080204" pitchFamily="50" charset="-128"/>
              <a:ea typeface="ＭＳ Ｐゴシック" panose="020B0600070205080204" pitchFamily="50" charset="-128"/>
            </a:rPr>
            <a:t>20</a:t>
          </a:r>
          <a:r>
            <a:rPr kumimoji="1" lang="ja-JP" altLang="en-US" sz="1300">
              <a:solidFill>
                <a:schemeClr val="tx1"/>
              </a:solidFill>
              <a:latin typeface="ＭＳ Ｐゴシック" panose="020B0600070205080204" pitchFamily="50" charset="-128"/>
              <a:ea typeface="ＭＳ Ｐゴシック" panose="020B0600070205080204" pitchFamily="50" charset="-128"/>
            </a:rPr>
            <a:t>百万円）となった一方、物件費については、前年度比で約</a:t>
          </a:r>
          <a:r>
            <a:rPr kumimoji="1" lang="en-US" altLang="ja-JP" sz="1300">
              <a:solidFill>
                <a:schemeClr val="tx1"/>
              </a:solidFill>
              <a:latin typeface="ＭＳ Ｐゴシック" panose="020B0600070205080204" pitchFamily="50" charset="-128"/>
              <a:ea typeface="ＭＳ Ｐゴシック" panose="020B0600070205080204" pitchFamily="50" charset="-128"/>
            </a:rPr>
            <a:t>9.0</a:t>
          </a:r>
          <a:r>
            <a:rPr kumimoji="1" lang="ja-JP" altLang="en-US" sz="1300">
              <a:solidFill>
                <a:schemeClr val="tx1"/>
              </a:solidFill>
              <a:latin typeface="ＭＳ Ｐゴシック" panose="020B0600070205080204" pitchFamily="50" charset="-128"/>
              <a:ea typeface="ＭＳ Ｐゴシック" panose="020B0600070205080204" pitchFamily="50" charset="-128"/>
            </a:rPr>
            <a:t>％増（</a:t>
          </a:r>
          <a:r>
            <a:rPr kumimoji="1" lang="en-US" altLang="ja-JP" sz="1300">
              <a:solidFill>
                <a:schemeClr val="tx1"/>
              </a:solidFill>
              <a:latin typeface="ＭＳ Ｐゴシック" panose="020B0600070205080204" pitchFamily="50" charset="-128"/>
              <a:ea typeface="ＭＳ Ｐゴシック" panose="020B0600070205080204" pitchFamily="50" charset="-128"/>
            </a:rPr>
            <a:t>384</a:t>
          </a:r>
          <a:r>
            <a:rPr kumimoji="1" lang="ja-JP" altLang="en-US" sz="1300">
              <a:solidFill>
                <a:schemeClr val="tx1"/>
              </a:solidFill>
              <a:latin typeface="ＭＳ Ｐゴシック" panose="020B0600070205080204" pitchFamily="50" charset="-128"/>
              <a:ea typeface="ＭＳ Ｐゴシック" panose="020B0600070205080204" pitchFamily="50" charset="-128"/>
            </a:rPr>
            <a:t>百万円）となっており、人口１人当たりの人件費・物件費等は</a:t>
          </a:r>
          <a:r>
            <a:rPr kumimoji="1" lang="en-US" altLang="ja-JP" sz="1300">
              <a:solidFill>
                <a:schemeClr val="tx1"/>
              </a:solidFill>
              <a:latin typeface="ＭＳ Ｐゴシック" panose="020B0600070205080204" pitchFamily="50" charset="-128"/>
              <a:ea typeface="ＭＳ Ｐゴシック" panose="020B0600070205080204" pitchFamily="50" charset="-128"/>
            </a:rPr>
            <a:t>2,152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円増加し、依然として類似団体平均を上回っている。</a:t>
          </a:r>
          <a:br>
            <a:rPr kumimoji="1" lang="ja-JP" altLang="en-US" sz="1300">
              <a:solidFill>
                <a:schemeClr val="tx1"/>
              </a:solidFill>
              <a:latin typeface="ＭＳ Ｐゴシック" panose="020B0600070205080204" pitchFamily="50" charset="-128"/>
              <a:ea typeface="ＭＳ Ｐゴシック" panose="020B0600070205080204" pitchFamily="50" charset="-128"/>
            </a:rPr>
          </a:br>
          <a:r>
            <a:rPr kumimoji="1" lang="ja-JP" altLang="en-US" sz="1300">
              <a:solidFill>
                <a:schemeClr val="tx1"/>
              </a:solidFill>
              <a:latin typeface="ＭＳ Ｐゴシック" panose="020B0600070205080204" pitchFamily="50" charset="-128"/>
              <a:ea typeface="ＭＳ Ｐゴシック" panose="020B0600070205080204" pitchFamily="50" charset="-128"/>
            </a:rPr>
            <a:t>　また、今後も人口減少が予測されている状況にあって、人口１人当たりの当該経費は増加することが見込まれているため、第４次定員管理計画に基づく定員適正化を図り、人件費の削減を進めることに加え、既存事業の精査を行い、より一層の物件費等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88550</xdr:rowOff>
    </xdr:from>
    <xdr:to>
      <xdr:col>23</xdr:col>
      <xdr:colOff>133350</xdr:colOff>
      <xdr:row>82</xdr:row>
      <xdr:rowOff>92259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47450"/>
          <a:ext cx="838200" cy="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77042</xdr:rowOff>
    </xdr:from>
    <xdr:to>
      <xdr:col>19</xdr:col>
      <xdr:colOff>133350</xdr:colOff>
      <xdr:row>82</xdr:row>
      <xdr:rowOff>88550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35942"/>
          <a:ext cx="889000" cy="1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74042</xdr:rowOff>
    </xdr:from>
    <xdr:to>
      <xdr:col>15</xdr:col>
      <xdr:colOff>82550</xdr:colOff>
      <xdr:row>82</xdr:row>
      <xdr:rowOff>77042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32942"/>
          <a:ext cx="889000" cy="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153915</xdr:rowOff>
    </xdr:from>
    <xdr:to>
      <xdr:col>11</xdr:col>
      <xdr:colOff>31750</xdr:colOff>
      <xdr:row>82</xdr:row>
      <xdr:rowOff>74042</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41365"/>
          <a:ext cx="889000" cy="9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27942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41459</xdr:rowOff>
    </xdr:from>
    <xdr:to>
      <xdr:col>23</xdr:col>
      <xdr:colOff>184150</xdr:colOff>
      <xdr:row>82</xdr:row>
      <xdr:rowOff>143059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0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13536</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72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37750</xdr:rowOff>
    </xdr:from>
    <xdr:to>
      <xdr:col>19</xdr:col>
      <xdr:colOff>184150</xdr:colOff>
      <xdr:row>82</xdr:row>
      <xdr:rowOff>139350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9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124127</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83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26242</xdr:rowOff>
    </xdr:from>
    <xdr:to>
      <xdr:col>15</xdr:col>
      <xdr:colOff>133350</xdr:colOff>
      <xdr:row>82</xdr:row>
      <xdr:rowOff>127842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8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112619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7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23242</xdr:rowOff>
    </xdr:from>
    <xdr:to>
      <xdr:col>11</xdr:col>
      <xdr:colOff>82550</xdr:colOff>
      <xdr:row>82</xdr:row>
      <xdr:rowOff>124842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8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109619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6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103115</xdr:rowOff>
    </xdr:from>
    <xdr:to>
      <xdr:col>7</xdr:col>
      <xdr:colOff>31750</xdr:colOff>
      <xdr:row>82</xdr:row>
      <xdr:rowOff>33265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9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43442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59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第４次定員管理計画に基づいた適正な定員管理に努めたことにより低水準で推移しており、類似団体との比較においても平均値を下回っている今後も適正な定員管理に努め、職員給与の適正化を図る。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69145</xdr:rowOff>
    </xdr:from>
    <xdr:to>
      <xdr:col>81</xdr:col>
      <xdr:colOff>44450</xdr:colOff>
      <xdr:row>84</xdr:row>
      <xdr:rowOff>162984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470945"/>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15522</xdr:rowOff>
    </xdr:from>
    <xdr:to>
      <xdr:col>77</xdr:col>
      <xdr:colOff>44450</xdr:colOff>
      <xdr:row>84</xdr:row>
      <xdr:rowOff>69145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4173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15522</xdr:rowOff>
    </xdr:from>
    <xdr:to>
      <xdr:col>72</xdr:col>
      <xdr:colOff>203200</xdr:colOff>
      <xdr:row>84</xdr:row>
      <xdr:rowOff>95955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41732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95955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4843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128711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18345</xdr:rowOff>
    </xdr:from>
    <xdr:to>
      <xdr:col>77</xdr:col>
      <xdr:colOff>95250</xdr:colOff>
      <xdr:row>84</xdr:row>
      <xdr:rowOff>119945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130122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18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136172</xdr:rowOff>
    </xdr:from>
    <xdr:to>
      <xdr:col>73</xdr:col>
      <xdr:colOff>44450</xdr:colOff>
      <xdr:row>84</xdr:row>
      <xdr:rowOff>66322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76499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45155</xdr:rowOff>
    </xdr:from>
    <xdr:to>
      <xdr:col>68</xdr:col>
      <xdr:colOff>203200</xdr:colOff>
      <xdr:row>84</xdr:row>
      <xdr:rowOff>146755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156932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令和３年１月に策定した第４次定員管理計画に基づき職員削減に努めたことにより、類似団体平均と比較して人口千人当たりの職員数は</a:t>
          </a:r>
          <a:r>
            <a:rPr kumimoji="1" lang="en-US" altLang="ja-JP" sz="1300">
              <a:solidFill>
                <a:schemeClr val="tx1"/>
              </a:solidFill>
              <a:latin typeface="ＭＳ Ｐゴシック" panose="020B0600070205080204" pitchFamily="50" charset="-128"/>
              <a:ea typeface="ＭＳ Ｐゴシック" panose="020B0600070205080204" pitchFamily="50" charset="-128"/>
            </a:rPr>
            <a:t>0.79</a:t>
          </a:r>
          <a:r>
            <a:rPr kumimoji="1" lang="ja-JP" altLang="en-US" sz="1300">
              <a:solidFill>
                <a:schemeClr val="tx1"/>
              </a:solidFill>
              <a:latin typeface="ＭＳ Ｐゴシック" panose="020B0600070205080204" pitchFamily="50" charset="-128"/>
              <a:ea typeface="ＭＳ Ｐゴシック" panose="020B0600070205080204" pitchFamily="50" charset="-128"/>
            </a:rPr>
            <a:t>人下回っているものの、依然として全国平均及び秋田県平均を上回っている。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現状、正職員の定年が延長されている状況において、行政の合理化、能率化を図った上で、行政課題に的確に対応できるよう適正な定員管理に努める。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98594</xdr:rowOff>
    </xdr:from>
    <xdr:to>
      <xdr:col>81</xdr:col>
      <xdr:colOff>44450</xdr:colOff>
      <xdr:row>60</xdr:row>
      <xdr:rowOff>111464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385594"/>
          <a:ext cx="8382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93769</xdr:rowOff>
    </xdr:from>
    <xdr:to>
      <xdr:col>77</xdr:col>
      <xdr:colOff>44450</xdr:colOff>
      <xdr:row>60</xdr:row>
      <xdr:rowOff>98594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380769"/>
          <a:ext cx="889000" cy="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76877</xdr:rowOff>
    </xdr:from>
    <xdr:to>
      <xdr:col>72</xdr:col>
      <xdr:colOff>203200</xdr:colOff>
      <xdr:row>60</xdr:row>
      <xdr:rowOff>93769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363877"/>
          <a:ext cx="889000" cy="1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61595</xdr:rowOff>
    </xdr:from>
    <xdr:to>
      <xdr:col>68</xdr:col>
      <xdr:colOff>152400</xdr:colOff>
      <xdr:row>60</xdr:row>
      <xdr:rowOff>76877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348595"/>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162323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155888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60664</xdr:rowOff>
    </xdr:from>
    <xdr:to>
      <xdr:col>81</xdr:col>
      <xdr:colOff>95250</xdr:colOff>
      <xdr:row>60</xdr:row>
      <xdr:rowOff>162264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3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77191</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92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47794</xdr:rowOff>
    </xdr:from>
    <xdr:to>
      <xdr:col>77</xdr:col>
      <xdr:colOff>95250</xdr:colOff>
      <xdr:row>60</xdr:row>
      <xdr:rowOff>149394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33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159571</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103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42969</xdr:rowOff>
    </xdr:from>
    <xdr:to>
      <xdr:col>73</xdr:col>
      <xdr:colOff>44450</xdr:colOff>
      <xdr:row>60</xdr:row>
      <xdr:rowOff>144569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154746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26077</xdr:rowOff>
    </xdr:from>
    <xdr:to>
      <xdr:col>68</xdr:col>
      <xdr:colOff>203200</xdr:colOff>
      <xdr:row>60</xdr:row>
      <xdr:rowOff>127677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3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137854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08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10795</xdr:rowOff>
    </xdr:from>
    <xdr:to>
      <xdr:col>64</xdr:col>
      <xdr:colOff>152400</xdr:colOff>
      <xdr:row>60</xdr:row>
      <xdr:rowOff>112395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122572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分子のうち、地方債の元利償還金が前年度と比較し</a:t>
          </a:r>
          <a:r>
            <a:rPr kumimoji="1" lang="en-US" altLang="ja-JP" sz="1300">
              <a:solidFill>
                <a:schemeClr val="tx1"/>
              </a:solidFill>
              <a:latin typeface="ＭＳ Ｐゴシック" panose="020B0600070205080204" pitchFamily="50" charset="-128"/>
              <a:ea typeface="ＭＳ Ｐゴシック" panose="020B0600070205080204" pitchFamily="50" charset="-128"/>
            </a:rPr>
            <a:t>70</a:t>
          </a:r>
          <a:r>
            <a:rPr kumimoji="1" lang="ja-JP" altLang="en-US" sz="1300">
              <a:solidFill>
                <a:schemeClr val="tx1"/>
              </a:solidFill>
              <a:latin typeface="ＭＳ Ｐゴシック" panose="020B0600070205080204" pitchFamily="50" charset="-128"/>
              <a:ea typeface="ＭＳ Ｐゴシック" panose="020B0600070205080204" pitchFamily="50" charset="-128"/>
            </a:rPr>
            <a:t>百万円減少したこともあり、単年度の実質公債費比率は</a:t>
          </a:r>
          <a:r>
            <a:rPr kumimoji="1" lang="en-US" altLang="ja-JP" sz="1300">
              <a:solidFill>
                <a:schemeClr val="tx1"/>
              </a:solidFill>
              <a:latin typeface="ＭＳ Ｐゴシック" panose="020B0600070205080204" pitchFamily="50" charset="-128"/>
              <a:ea typeface="ＭＳ Ｐゴシック" panose="020B0600070205080204" pitchFamily="50" charset="-128"/>
            </a:rPr>
            <a:t>0.62</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ポイント、３年平均の実質公債費比率は</a:t>
          </a:r>
          <a:r>
            <a:rPr kumimoji="1" lang="en-US" altLang="ja-JP" sz="1300">
              <a:solidFill>
                <a:schemeClr val="tx1"/>
              </a:solidFill>
              <a:latin typeface="ＭＳ Ｐゴシック" panose="020B0600070205080204" pitchFamily="50" charset="-128"/>
              <a:ea typeface="ＭＳ Ｐゴシック" panose="020B0600070205080204" pitchFamily="50" charset="-128"/>
            </a:rPr>
            <a:t>0.3</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ポイント減少したものの、依然として類似団体平均を上回っている。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大型普通建設事業により、令和６年度及び７年度は借入れする地方債が増加する見込みとなっているが、交付税算入率の高い有利な地方債を活用し、実質公債費比率の更なる減少に取り組んでいく。</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76306</xdr:rowOff>
    </xdr:from>
    <xdr:to>
      <xdr:col>81</xdr:col>
      <xdr:colOff>44450</xdr:colOff>
      <xdr:row>37</xdr:row>
      <xdr:rowOff>82338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419956"/>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155169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15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82338</xdr:rowOff>
    </xdr:from>
    <xdr:to>
      <xdr:col>77</xdr:col>
      <xdr:colOff>44450</xdr:colOff>
      <xdr:row>37</xdr:row>
      <xdr:rowOff>86360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42598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86360</xdr:rowOff>
    </xdr:from>
    <xdr:to>
      <xdr:col>72</xdr:col>
      <xdr:colOff>203200</xdr:colOff>
      <xdr:row>37</xdr:row>
      <xdr:rowOff>86360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4300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86360</xdr:rowOff>
    </xdr:from>
    <xdr:to>
      <xdr:col>68</xdr:col>
      <xdr:colOff>152400</xdr:colOff>
      <xdr:row>37</xdr:row>
      <xdr:rowOff>86360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4300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25506</xdr:rowOff>
    </xdr:from>
    <xdr:to>
      <xdr:col>81</xdr:col>
      <xdr:colOff>95250</xdr:colOff>
      <xdr:row>37</xdr:row>
      <xdr:rowOff>127106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3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169033</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34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31538</xdr:rowOff>
    </xdr:from>
    <xdr:to>
      <xdr:col>77</xdr:col>
      <xdr:colOff>95250</xdr:colOff>
      <xdr:row>37</xdr:row>
      <xdr:rowOff>133138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37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117915</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461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35560</xdr:rowOff>
    </xdr:from>
    <xdr:to>
      <xdr:col>73</xdr:col>
      <xdr:colOff>44450</xdr:colOff>
      <xdr:row>37</xdr:row>
      <xdr:rowOff>137160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121937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35560</xdr:rowOff>
    </xdr:from>
    <xdr:to>
      <xdr:col>68</xdr:col>
      <xdr:colOff>203200</xdr:colOff>
      <xdr:row>37</xdr:row>
      <xdr:rowOff>137160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121937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35560</xdr:rowOff>
    </xdr:from>
    <xdr:to>
      <xdr:col>64</xdr:col>
      <xdr:colOff>152400</xdr:colOff>
      <xdr:row>37</xdr:row>
      <xdr:rowOff>137160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121937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標準財政規模及び元利償還金に係る基準財政需要額算入額（分母）は前年度から大きな変動がないものの、将来負担額（分子）においては債務負担行為に基づく支出額が</a:t>
          </a:r>
          <a:r>
            <a:rPr kumimoji="1" lang="en-US" altLang="ja-JP" sz="1300">
              <a:solidFill>
                <a:schemeClr val="tx1"/>
              </a:solidFill>
              <a:latin typeface="ＭＳ Ｐゴシック" panose="020B0600070205080204" pitchFamily="50" charset="-128"/>
              <a:ea typeface="ＭＳ Ｐゴシック" panose="020B0600070205080204" pitchFamily="50" charset="-128"/>
            </a:rPr>
            <a:t>2,026</a:t>
          </a:r>
          <a:r>
            <a:rPr kumimoji="1" lang="ja-JP" altLang="en-US" sz="1300">
              <a:solidFill>
                <a:schemeClr val="tx1"/>
              </a:solidFill>
              <a:latin typeface="ＭＳ Ｐゴシック" panose="020B0600070205080204" pitchFamily="50" charset="-128"/>
              <a:ea typeface="ＭＳ Ｐゴシック" panose="020B0600070205080204" pitchFamily="50" charset="-128"/>
            </a:rPr>
            <a:t>百万円増加しており、将来負担比率が前年度と比較し</a:t>
          </a:r>
          <a:r>
            <a:rPr kumimoji="1" lang="en-US" altLang="ja-JP" sz="1300">
              <a:solidFill>
                <a:schemeClr val="tx1"/>
              </a:solidFill>
              <a:latin typeface="ＭＳ Ｐゴシック" panose="020B0600070205080204" pitchFamily="50" charset="-128"/>
              <a:ea typeface="ＭＳ Ｐゴシック" panose="020B0600070205080204" pitchFamily="50" charset="-128"/>
            </a:rPr>
            <a:t>9.6</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ポイント増加した主な要因となっている。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公共施設の老朽化に伴う大規模改修や新規の大型普通建設事業の実施に伴い、地方債発行額及び債務負担行為に基づく支出額が増加している。今後は、大型事業等の年度間の平準化を図るなど、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67437</xdr:rowOff>
    </xdr:from>
    <xdr:to>
      <xdr:col>81</xdr:col>
      <xdr:colOff>44450</xdr:colOff>
      <xdr:row>16</xdr:row>
      <xdr:rowOff>144653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810637"/>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67437</xdr:rowOff>
    </xdr:from>
    <xdr:to>
      <xdr:col>77</xdr:col>
      <xdr:colOff>44450</xdr:colOff>
      <xdr:row>16</xdr:row>
      <xdr:rowOff>138218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810637"/>
          <a:ext cx="889000" cy="7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138218</xdr:rowOff>
    </xdr:from>
    <xdr:to>
      <xdr:col>72</xdr:col>
      <xdr:colOff>203200</xdr:colOff>
      <xdr:row>17</xdr:row>
      <xdr:rowOff>100288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881418"/>
          <a:ext cx="889000" cy="13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100288</xdr:rowOff>
    </xdr:from>
    <xdr:to>
      <xdr:col>68</xdr:col>
      <xdr:colOff>152400</xdr:colOff>
      <xdr:row>18</xdr:row>
      <xdr:rowOff>15706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01493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93853</xdr:rowOff>
    </xdr:from>
    <xdr:to>
      <xdr:col>81</xdr:col>
      <xdr:colOff>95250</xdr:colOff>
      <xdr:row>17</xdr:row>
      <xdr:rowOff>24003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83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65930</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80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16637</xdr:rowOff>
    </xdr:from>
    <xdr:to>
      <xdr:col>77</xdr:col>
      <xdr:colOff>95250</xdr:colOff>
      <xdr:row>16</xdr:row>
      <xdr:rowOff>118237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75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103014</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846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87418</xdr:rowOff>
    </xdr:from>
    <xdr:to>
      <xdr:col>73</xdr:col>
      <xdr:colOff>44450</xdr:colOff>
      <xdr:row>17</xdr:row>
      <xdr:rowOff>17568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83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2345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916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49488</xdr:rowOff>
    </xdr:from>
    <xdr:to>
      <xdr:col>68</xdr:col>
      <xdr:colOff>203200</xdr:colOff>
      <xdr:row>17</xdr:row>
      <xdr:rowOff>151088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96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135865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05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136356</xdr:rowOff>
    </xdr:from>
    <xdr:to>
      <xdr:col>64</xdr:col>
      <xdr:colOff>152400</xdr:colOff>
      <xdr:row>18</xdr:row>
      <xdr:rowOff>66506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05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51283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137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40,531
40,364
790.91
31,372,020
30,079,586
1,106,445
15,850,445
29,792,065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前年度と比較し人件費が</a:t>
          </a:r>
          <a:r>
            <a:rPr kumimoji="1" lang="en-US" altLang="ja-JP" sz="1300">
              <a:solidFill>
                <a:schemeClr val="tx1"/>
              </a:solidFill>
              <a:latin typeface="ＭＳ Ｐゴシック" panose="020B0600070205080204" pitchFamily="50" charset="-128"/>
              <a:ea typeface="ＭＳ Ｐゴシック" panose="020B0600070205080204" pitchFamily="50" charset="-128"/>
            </a:rPr>
            <a:t>20</a:t>
          </a:r>
          <a:r>
            <a:rPr kumimoji="1" lang="ja-JP" altLang="en-US" sz="1300">
              <a:solidFill>
                <a:schemeClr val="tx1"/>
              </a:solidFill>
              <a:latin typeface="ＭＳ Ｐゴシック" panose="020B0600070205080204" pitchFamily="50" charset="-128"/>
              <a:ea typeface="ＭＳ Ｐゴシック" panose="020B0600070205080204" pitchFamily="50" charset="-128"/>
            </a:rPr>
            <a:t>百万円減少しているものの、分母のうち臨時財政対策債が</a:t>
          </a:r>
          <a:r>
            <a:rPr kumimoji="1" lang="en-US" altLang="ja-JP" sz="1300">
              <a:solidFill>
                <a:schemeClr val="tx1"/>
              </a:solidFill>
              <a:latin typeface="ＭＳ Ｐゴシック" panose="020B0600070205080204" pitchFamily="50" charset="-128"/>
              <a:ea typeface="ＭＳ Ｐゴシック" panose="020B0600070205080204" pitchFamily="50" charset="-128"/>
            </a:rPr>
            <a:t>92</a:t>
          </a:r>
          <a:r>
            <a:rPr kumimoji="1" lang="ja-JP" altLang="en-US" sz="1300">
              <a:solidFill>
                <a:schemeClr val="tx1"/>
              </a:solidFill>
              <a:latin typeface="ＭＳ Ｐゴシック" panose="020B0600070205080204" pitchFamily="50" charset="-128"/>
              <a:ea typeface="ＭＳ Ｐゴシック" panose="020B0600070205080204" pitchFamily="50" charset="-128"/>
            </a:rPr>
            <a:t>百万円減少した影響もあり、前年度より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0.2</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ポイント増加した。一方、継続して類似団体平均や秋田県平均を下回っている状況にある。　</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今後は人件費の増加が見込まれるが、第４次定員管理計画に基づき、定員の適正化を図り、人件費の削減に努める。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168910</xdr:rowOff>
    </xdr:from>
    <xdr:to>
      <xdr:col>24</xdr:col>
      <xdr:colOff>25400</xdr:colOff>
      <xdr:row>36</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696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168910</xdr:rowOff>
    </xdr:from>
    <xdr:to>
      <xdr:col>19</xdr:col>
      <xdr:colOff>187325</xdr:colOff>
      <xdr:row>36</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69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xdr:rowOff>
    </xdr:from>
    <xdr:to>
      <xdr:col>15</xdr:col>
      <xdr:colOff>98425</xdr:colOff>
      <xdr:row>36</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77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36</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2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118110</xdr:rowOff>
    </xdr:from>
    <xdr:to>
      <xdr:col>20</xdr:col>
      <xdr:colOff>38100</xdr:colOff>
      <xdr:row>36</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125730</xdr:rowOff>
    </xdr:from>
    <xdr:to>
      <xdr:col>15</xdr:col>
      <xdr:colOff>149225</xdr:colOff>
      <xdr:row>36</xdr:row>
      <xdr:rowOff>55880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前年度と比較し物件費が</a:t>
          </a:r>
          <a:r>
            <a:rPr kumimoji="1" lang="en-US" altLang="ja-JP" sz="1300">
              <a:solidFill>
                <a:schemeClr val="tx1"/>
              </a:solidFill>
              <a:latin typeface="ＭＳ Ｐゴシック" panose="020B0600070205080204" pitchFamily="50" charset="-128"/>
              <a:ea typeface="ＭＳ Ｐゴシック" panose="020B0600070205080204" pitchFamily="50" charset="-128"/>
            </a:rPr>
            <a:t>384</a:t>
          </a:r>
          <a:r>
            <a:rPr kumimoji="1" lang="ja-JP" altLang="en-US" sz="1300">
              <a:solidFill>
                <a:schemeClr val="tx1"/>
              </a:solidFill>
              <a:latin typeface="ＭＳ Ｐゴシック" panose="020B0600070205080204" pitchFamily="50" charset="-128"/>
              <a:ea typeface="ＭＳ Ｐゴシック" panose="020B0600070205080204" pitchFamily="50" charset="-128"/>
            </a:rPr>
            <a:t>百万円増加したことにより、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1.2</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ポイント増加した。この結果、前年度は類似団体平均と同等であったが、同平均を</a:t>
          </a:r>
          <a:r>
            <a:rPr kumimoji="1" lang="en-US" altLang="ja-JP" sz="1300">
              <a:solidFill>
                <a:schemeClr val="tx1"/>
              </a:solidFill>
              <a:latin typeface="ＭＳ Ｐゴシック" panose="020B0600070205080204" pitchFamily="50" charset="-128"/>
              <a:ea typeface="ＭＳ Ｐゴシック" panose="020B0600070205080204" pitchFamily="50" charset="-128"/>
            </a:rPr>
            <a:t>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ポイント上回った。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物価や光熱水費の高騰等によって、近年物件費は上昇傾向にあるが、施設の運営における民間活力の導入や施設運営の効率化を図り、施設の管理コストの縮減に努める。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119380</xdr:rowOff>
    </xdr:from>
    <xdr:to>
      <xdr:col>82</xdr:col>
      <xdr:colOff>107950</xdr:colOff>
      <xdr:row>17</xdr:row>
      <xdr:rowOff>39370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625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73660</xdr:rowOff>
    </xdr:from>
    <xdr:to>
      <xdr:col>78</xdr:col>
      <xdr:colOff>69850</xdr:colOff>
      <xdr:row>16</xdr:row>
      <xdr:rowOff>119380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16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43180</xdr:rowOff>
    </xdr:from>
    <xdr:to>
      <xdr:col>73</xdr:col>
      <xdr:colOff>180975</xdr:colOff>
      <xdr:row>16</xdr:row>
      <xdr:rowOff>73660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86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43180</xdr:rowOff>
    </xdr:from>
    <xdr:to>
      <xdr:col>69</xdr:col>
      <xdr:colOff>92075</xdr:colOff>
      <xdr:row>16</xdr:row>
      <xdr:rowOff>50800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86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132097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68580</xdr:rowOff>
    </xdr:from>
    <xdr:to>
      <xdr:col>78</xdr:col>
      <xdr:colOff>120650</xdr:colOff>
      <xdr:row>16</xdr:row>
      <xdr:rowOff>170180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154957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22860</xdr:rowOff>
    </xdr:from>
    <xdr:to>
      <xdr:col>74</xdr:col>
      <xdr:colOff>31750</xdr:colOff>
      <xdr:row>16</xdr:row>
      <xdr:rowOff>124460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163830</xdr:rowOff>
    </xdr:from>
    <xdr:to>
      <xdr:col>69</xdr:col>
      <xdr:colOff>142875</xdr:colOff>
      <xdr:row>16</xdr:row>
      <xdr:rowOff>93980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104157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前年度と比較し児童福祉費や生活保護費が増加したことに加え、分母のうち臨時財政対策債が</a:t>
          </a:r>
          <a:r>
            <a:rPr kumimoji="1" lang="en-US" altLang="ja-JP" sz="1300">
              <a:solidFill>
                <a:schemeClr val="tx1"/>
              </a:solidFill>
              <a:latin typeface="ＭＳ Ｐゴシック" panose="020B0600070205080204" pitchFamily="50" charset="-128"/>
              <a:ea typeface="ＭＳ Ｐゴシック" panose="020B0600070205080204" pitchFamily="50" charset="-128"/>
            </a:rPr>
            <a:t>92</a:t>
          </a:r>
          <a:r>
            <a:rPr kumimoji="1" lang="ja-JP" altLang="en-US" sz="1300">
              <a:solidFill>
                <a:schemeClr val="tx1"/>
              </a:solidFill>
              <a:latin typeface="ＭＳ Ｐゴシック" panose="020B0600070205080204" pitchFamily="50" charset="-128"/>
              <a:ea typeface="ＭＳ Ｐゴシック" panose="020B0600070205080204" pitchFamily="50" charset="-128"/>
            </a:rPr>
            <a:t>百万円減少した影響もあり、前年度より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0.4</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ポイント増加した。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今後も、保育料無償化等の施策による児童福祉費のほか、老人福祉費が増加する見込みであるが、事業内容を精査し、各制度の適切な執行に努める。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6350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28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56</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6350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28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6350</xdr:rowOff>
    </xdr:from>
    <xdr:to>
      <xdr:col>11</xdr:col>
      <xdr:colOff>9525</xdr:colOff>
      <xdr:row>57</xdr:row>
      <xdr:rowOff>82550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79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99077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127000</xdr:rowOff>
    </xdr:from>
    <xdr:to>
      <xdr:col>11</xdr:col>
      <xdr:colOff>60325</xdr:colOff>
      <xdr:row>57</xdr:row>
      <xdr:rowOff>57150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41927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前年度より維持補修費や国民健康保険特別会計繰出金、後期高齢者医療特別会計繰出金が減少したことにより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0.7</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ポイント減少したものの、類似団体平均を上回っている状況にある。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維持補修費については、冬期間の降雪量によって大きく変動するが、他会計への繰出金については、各会計の事業の精査・見直しにより、適正な繰出しに努める。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72572</xdr:rowOff>
    </xdr:from>
    <xdr:to>
      <xdr:col>82</xdr:col>
      <xdr:colOff>107950</xdr:colOff>
      <xdr:row>58</xdr:row>
      <xdr:rowOff>148772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0166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135165</xdr:rowOff>
    </xdr:from>
    <xdr:to>
      <xdr:col>78</xdr:col>
      <xdr:colOff>69850</xdr:colOff>
      <xdr:row>58</xdr:row>
      <xdr:rowOff>148772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07815"/>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135165</xdr:rowOff>
    </xdr:from>
    <xdr:to>
      <xdr:col>73</xdr:col>
      <xdr:colOff>180975</xdr:colOff>
      <xdr:row>57</xdr:row>
      <xdr:rowOff>146050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07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61</xdr:row>
      <xdr:rowOff>135165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18700"/>
          <a:ext cx="889000" cy="67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21772</xdr:rowOff>
    </xdr:from>
    <xdr:to>
      <xdr:col>82</xdr:col>
      <xdr:colOff>158750</xdr:colOff>
      <xdr:row>58</xdr:row>
      <xdr:rowOff>123372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165299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3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97972</xdr:rowOff>
    </xdr:from>
    <xdr:to>
      <xdr:col>78</xdr:col>
      <xdr:colOff>120650</xdr:colOff>
      <xdr:row>59</xdr:row>
      <xdr:rowOff>28122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12899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2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84365</xdr:rowOff>
    </xdr:from>
    <xdr:to>
      <xdr:col>74</xdr:col>
      <xdr:colOff>31750</xdr:colOff>
      <xdr:row>58</xdr:row>
      <xdr:rowOff>14515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170742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84365</xdr:rowOff>
    </xdr:from>
    <xdr:to>
      <xdr:col>65</xdr:col>
      <xdr:colOff>53975</xdr:colOff>
      <xdr:row>62</xdr:row>
      <xdr:rowOff>14515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170742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62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前年度と比較し補助交付金等が減少したことにより、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0.3</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ポイント減少したものの、類似団体平均を</a:t>
          </a:r>
          <a:r>
            <a:rPr kumimoji="1" lang="en-US" altLang="ja-JP" sz="1300">
              <a:solidFill>
                <a:schemeClr val="tx1"/>
              </a:solidFill>
              <a:latin typeface="ＭＳ Ｐゴシック" panose="020B0600070205080204" pitchFamily="50" charset="-128"/>
              <a:ea typeface="ＭＳ Ｐゴシック" panose="020B0600070205080204" pitchFamily="50" charset="-128"/>
            </a:rPr>
            <a:t>5.2</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補助費等については、一部事務組合が実施する大型事業への負担金の増加をはじめ、上水道会計及び下水道会計への補助金が増加することが見込まれていることから、一部事務組合や各会計の経営状況を精査し、負担金及び補助金の適正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53848</xdr:rowOff>
    </xdr:from>
    <xdr:to>
      <xdr:col>82</xdr:col>
      <xdr:colOff>107950</xdr:colOff>
      <xdr:row>38</xdr:row>
      <xdr:rowOff>67564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5689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44704</xdr:rowOff>
    </xdr:from>
    <xdr:to>
      <xdr:col>78</xdr:col>
      <xdr:colOff>69850</xdr:colOff>
      <xdr:row>38</xdr:row>
      <xdr:rowOff>67564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5598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44704</xdr:rowOff>
    </xdr:from>
    <xdr:to>
      <xdr:col>73</xdr:col>
      <xdr:colOff>180975</xdr:colOff>
      <xdr:row>38</xdr:row>
      <xdr:rowOff>49276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5598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37846</xdr:rowOff>
    </xdr:from>
    <xdr:to>
      <xdr:col>69</xdr:col>
      <xdr:colOff>92075</xdr:colOff>
      <xdr:row>38</xdr:row>
      <xdr:rowOff>49276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8149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xdr:rowOff>
    </xdr:from>
    <xdr:to>
      <xdr:col>82</xdr:col>
      <xdr:colOff>158750</xdr:colOff>
      <xdr:row>38</xdr:row>
      <xdr:rowOff>104648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146575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xdr:rowOff>
    </xdr:from>
    <xdr:to>
      <xdr:col>78</xdr:col>
      <xdr:colOff>120650</xdr:colOff>
      <xdr:row>38</xdr:row>
      <xdr:rowOff>118364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103141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1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165354</xdr:rowOff>
    </xdr:from>
    <xdr:to>
      <xdr:col>74</xdr:col>
      <xdr:colOff>31750</xdr:colOff>
      <xdr:row>38</xdr:row>
      <xdr:rowOff>95504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80281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169926</xdr:rowOff>
    </xdr:from>
    <xdr:to>
      <xdr:col>69</xdr:col>
      <xdr:colOff>142875</xdr:colOff>
      <xdr:row>38</xdr:row>
      <xdr:rowOff>100076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84853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前年度と比較し、臨時財政対策債の</a:t>
          </a:r>
          <a:r>
            <a:rPr kumimoji="1" lang="en-US" altLang="ja-JP" sz="1300">
              <a:solidFill>
                <a:schemeClr val="tx1"/>
              </a:solidFill>
              <a:latin typeface="ＭＳ Ｐゴシック" panose="020B0600070205080204" pitchFamily="50" charset="-128"/>
              <a:ea typeface="ＭＳ Ｐゴシック" panose="020B0600070205080204" pitchFamily="50" charset="-128"/>
            </a:rPr>
            <a:t>92</a:t>
          </a:r>
          <a:r>
            <a:rPr kumimoji="1" lang="ja-JP" altLang="en-US" sz="1300">
              <a:solidFill>
                <a:schemeClr val="tx1"/>
              </a:solidFill>
              <a:latin typeface="ＭＳ Ｐゴシック" panose="020B0600070205080204" pitchFamily="50" charset="-128"/>
              <a:ea typeface="ＭＳ Ｐゴシック" panose="020B0600070205080204" pitchFamily="50" charset="-128"/>
            </a:rPr>
            <a:t>百万円減少（分母）に加え、公債費が</a:t>
          </a:r>
          <a:r>
            <a:rPr kumimoji="1" lang="en-US" altLang="ja-JP" sz="1300">
              <a:solidFill>
                <a:schemeClr val="tx1"/>
              </a:solidFill>
              <a:latin typeface="ＭＳ Ｐゴシック" panose="020B0600070205080204" pitchFamily="50" charset="-128"/>
              <a:ea typeface="ＭＳ Ｐゴシック" panose="020B0600070205080204" pitchFamily="50" charset="-128"/>
            </a:rPr>
            <a:t>70</a:t>
          </a:r>
          <a:r>
            <a:rPr kumimoji="1" lang="ja-JP" altLang="en-US" sz="1300">
              <a:solidFill>
                <a:schemeClr val="tx1"/>
              </a:solidFill>
              <a:latin typeface="ＭＳ Ｐゴシック" panose="020B0600070205080204" pitchFamily="50" charset="-128"/>
              <a:ea typeface="ＭＳ Ｐゴシック" panose="020B0600070205080204" pitchFamily="50" charset="-128"/>
            </a:rPr>
            <a:t>百万円減少（分子）したことにより、前年度より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0.5</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ポイント減少した。また、類似団体平均や秋田県平均も下回っている状況にある。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大型普通建設事業により、令和６年度及び７年度は借入れする地方債が増加する見込みであるが、交付税算入率の高い有利な地方債を活用し、実質公債費比率の更なる減少に取り組む。</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157480</xdr:rowOff>
    </xdr:from>
    <xdr:to>
      <xdr:col>24</xdr:col>
      <xdr:colOff>25400</xdr:colOff>
      <xdr:row>74</xdr:row>
      <xdr:rowOff>167005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84478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129557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816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161290</xdr:rowOff>
    </xdr:from>
    <xdr:to>
      <xdr:col>19</xdr:col>
      <xdr:colOff>187325</xdr:colOff>
      <xdr:row>74</xdr:row>
      <xdr:rowOff>167005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8485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161290</xdr:rowOff>
    </xdr:from>
    <xdr:to>
      <xdr:col>15</xdr:col>
      <xdr:colOff>98425</xdr:colOff>
      <xdr:row>75</xdr:row>
      <xdr:rowOff>3175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84859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159385</xdr:rowOff>
    </xdr:from>
    <xdr:to>
      <xdr:col>11</xdr:col>
      <xdr:colOff>9525</xdr:colOff>
      <xdr:row>75</xdr:row>
      <xdr:rowOff>3175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84668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106680</xdr:rowOff>
    </xdr:from>
    <xdr:to>
      <xdr:col>24</xdr:col>
      <xdr:colOff>76200</xdr:colOff>
      <xdr:row>75</xdr:row>
      <xdr:rowOff>36830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15257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70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116205</xdr:rowOff>
    </xdr:from>
    <xdr:to>
      <xdr:col>20</xdr:col>
      <xdr:colOff>38100</xdr:colOff>
      <xdr:row>75</xdr:row>
      <xdr:rowOff>46355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56532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72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110490</xdr:rowOff>
    </xdr:from>
    <xdr:to>
      <xdr:col>15</xdr:col>
      <xdr:colOff>149225</xdr:colOff>
      <xdr:row>75</xdr:row>
      <xdr:rowOff>40640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50817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123825</xdr:rowOff>
    </xdr:from>
    <xdr:to>
      <xdr:col>11</xdr:col>
      <xdr:colOff>60325</xdr:colOff>
      <xdr:row>75</xdr:row>
      <xdr:rowOff>53975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64152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108585</xdr:rowOff>
    </xdr:from>
    <xdr:to>
      <xdr:col>6</xdr:col>
      <xdr:colOff>171450</xdr:colOff>
      <xdr:row>75</xdr:row>
      <xdr:rowOff>38735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48912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前年度より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0.8</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ポイント増加しており、継続して類似団体平均を上回っている。主に、人件費、扶助費、物件費が増加したことや、分母のうち臨時財政対策債が</a:t>
          </a:r>
          <a:r>
            <a:rPr kumimoji="1" lang="en-US" altLang="ja-JP" sz="1300">
              <a:solidFill>
                <a:schemeClr val="tx1"/>
              </a:solidFill>
              <a:latin typeface="ＭＳ Ｐゴシック" panose="020B0600070205080204" pitchFamily="50" charset="-128"/>
              <a:ea typeface="ＭＳ Ｐゴシック" panose="020B0600070205080204" pitchFamily="50" charset="-128"/>
            </a:rPr>
            <a:t>92</a:t>
          </a:r>
          <a:r>
            <a:rPr kumimoji="1" lang="ja-JP" altLang="en-US" sz="1300">
              <a:solidFill>
                <a:schemeClr val="tx1"/>
              </a:solidFill>
              <a:latin typeface="ＭＳ Ｐゴシック" panose="020B0600070205080204" pitchFamily="50" charset="-128"/>
              <a:ea typeface="ＭＳ Ｐゴシック" panose="020B0600070205080204" pitchFamily="50" charset="-128"/>
            </a:rPr>
            <a:t>百万円減少したことが要因である。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今後は、第４次定員管理計画に基づく定員の適正化や施設の運営における民間活力の導入等、より経営意識を高めた財政運営に努める。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26415</xdr:rowOff>
    </xdr:from>
    <xdr:to>
      <xdr:col>82</xdr:col>
      <xdr:colOff>107950</xdr:colOff>
      <xdr:row>78</xdr:row>
      <xdr:rowOff>62992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399515"/>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74422</xdr:rowOff>
    </xdr:from>
    <xdr:to>
      <xdr:col>78</xdr:col>
      <xdr:colOff>69850</xdr:colOff>
      <xdr:row>78</xdr:row>
      <xdr:rowOff>26415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276072"/>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74422</xdr:rowOff>
    </xdr:from>
    <xdr:to>
      <xdr:col>73</xdr:col>
      <xdr:colOff>180975</xdr:colOff>
      <xdr:row>77</xdr:row>
      <xdr:rowOff>110998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2760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110998</xdr:rowOff>
    </xdr:from>
    <xdr:to>
      <xdr:col>69</xdr:col>
      <xdr:colOff>92075</xdr:colOff>
      <xdr:row>78</xdr:row>
      <xdr:rowOff>72137</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312648"/>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xdr:rowOff>
    </xdr:from>
    <xdr:to>
      <xdr:col>82</xdr:col>
      <xdr:colOff>158750</xdr:colOff>
      <xdr:row>78</xdr:row>
      <xdr:rowOff>113792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155719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147065</xdr:rowOff>
    </xdr:from>
    <xdr:to>
      <xdr:col>78</xdr:col>
      <xdr:colOff>120650</xdr:colOff>
      <xdr:row>78</xdr:row>
      <xdr:rowOff>77215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61992</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23622</xdr:rowOff>
    </xdr:from>
    <xdr:to>
      <xdr:col>74</xdr:col>
      <xdr:colOff>31750</xdr:colOff>
      <xdr:row>77</xdr:row>
      <xdr:rowOff>125222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109999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60198</xdr:rowOff>
    </xdr:from>
    <xdr:to>
      <xdr:col>69</xdr:col>
      <xdr:colOff>142875</xdr:colOff>
      <xdr:row>77</xdr:row>
      <xdr:rowOff>161798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146575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21337</xdr:rowOff>
    </xdr:from>
    <xdr:to>
      <xdr:col>65</xdr:col>
      <xdr:colOff>53975</xdr:colOff>
      <xdr:row>78</xdr:row>
      <xdr:rowOff>122937</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107714</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168660</xdr:rowOff>
    </xdr:from>
    <xdr:to>
      <xdr:col>29</xdr:col>
      <xdr:colOff>127000</xdr:colOff>
      <xdr:row>16</xdr:row>
      <xdr:rowOff>81900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88035"/>
          <a:ext cx="647700" cy="84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81900</xdr:rowOff>
    </xdr:from>
    <xdr:to>
      <xdr:col>26</xdr:col>
      <xdr:colOff>50800</xdr:colOff>
      <xdr:row>16</xdr:row>
      <xdr:rowOff>155335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72725"/>
          <a:ext cx="698500" cy="73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155335</xdr:rowOff>
    </xdr:from>
    <xdr:to>
      <xdr:col>22</xdr:col>
      <xdr:colOff>114300</xdr:colOff>
      <xdr:row>17</xdr:row>
      <xdr:rowOff>12972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46160"/>
          <a:ext cx="698500" cy="29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12972</xdr:rowOff>
    </xdr:from>
    <xdr:to>
      <xdr:col>18</xdr:col>
      <xdr:colOff>177800</xdr:colOff>
      <xdr:row>17</xdr:row>
      <xdr:rowOff>65681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75247"/>
          <a:ext cx="698500" cy="52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117860</xdr:rowOff>
    </xdr:from>
    <xdr:to>
      <xdr:col>29</xdr:col>
      <xdr:colOff>177800</xdr:colOff>
      <xdr:row>16</xdr:row>
      <xdr:rowOff>48010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37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134387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8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31100</xdr:rowOff>
    </xdr:from>
    <xdr:to>
      <xdr:col>26</xdr:col>
      <xdr:colOff>101600</xdr:colOff>
      <xdr:row>16</xdr:row>
      <xdr:rowOff>132700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21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142877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104535</xdr:rowOff>
    </xdr:from>
    <xdr:to>
      <xdr:col>22</xdr:col>
      <xdr:colOff>165100</xdr:colOff>
      <xdr:row>17</xdr:row>
      <xdr:rowOff>34685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95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44862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6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133622</xdr:rowOff>
    </xdr:from>
    <xdr:to>
      <xdr:col>19</xdr:col>
      <xdr:colOff>38100</xdr:colOff>
      <xdr:row>17</xdr:row>
      <xdr:rowOff>63772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24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73949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9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14881</xdr:rowOff>
    </xdr:from>
    <xdr:to>
      <xdr:col>15</xdr:col>
      <xdr:colOff>101600</xdr:colOff>
      <xdr:row>17</xdr:row>
      <xdr:rowOff>116481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77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126658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46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18928</xdr:rowOff>
    </xdr:from>
    <xdr:to>
      <xdr:col>29</xdr:col>
      <xdr:colOff>127000</xdr:colOff>
      <xdr:row>38</xdr:row>
      <xdr:rowOff>21138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003800" y="7486528"/>
          <a:ext cx="647700" cy="2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38</xdr:row>
      <xdr:rowOff>5915</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473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16321</xdr:rowOff>
    </xdr:from>
    <xdr:to>
      <xdr:col>26</xdr:col>
      <xdr:colOff>50800</xdr:colOff>
      <xdr:row>38</xdr:row>
      <xdr:rowOff>18928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4305300" y="7483921"/>
          <a:ext cx="698500" cy="2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16321</xdr:rowOff>
    </xdr:from>
    <xdr:to>
      <xdr:col>22</xdr:col>
      <xdr:colOff>114300</xdr:colOff>
      <xdr:row>38</xdr:row>
      <xdr:rowOff>21772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483921"/>
          <a:ext cx="698500" cy="5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21772</xdr:rowOff>
    </xdr:from>
    <xdr:to>
      <xdr:col>18</xdr:col>
      <xdr:colOff>177800</xdr:colOff>
      <xdr:row>38</xdr:row>
      <xdr:rowOff>25577</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7489372"/>
          <a:ext cx="698500" cy="3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94843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56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313238</xdr:rowOff>
    </xdr:from>
    <xdr:to>
      <xdr:col>29</xdr:col>
      <xdr:colOff>177800</xdr:colOff>
      <xdr:row>38</xdr:row>
      <xdr:rowOff>71938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37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158315</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28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311028</xdr:rowOff>
    </xdr:from>
    <xdr:to>
      <xdr:col>26</xdr:col>
      <xdr:colOff>101600</xdr:colOff>
      <xdr:row>38</xdr:row>
      <xdr:rowOff>69728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35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79905</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204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308421</xdr:rowOff>
    </xdr:from>
    <xdr:to>
      <xdr:col>22</xdr:col>
      <xdr:colOff>165100</xdr:colOff>
      <xdr:row>38</xdr:row>
      <xdr:rowOff>67121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33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77298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201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313872</xdr:rowOff>
    </xdr:from>
    <xdr:to>
      <xdr:col>19</xdr:col>
      <xdr:colOff>38100</xdr:colOff>
      <xdr:row>38</xdr:row>
      <xdr:rowOff>72572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38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82749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20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317677</xdr:rowOff>
    </xdr:from>
    <xdr:to>
      <xdr:col>15</xdr:col>
      <xdr:colOff>101600</xdr:colOff>
      <xdr:row>38</xdr:row>
      <xdr:rowOff>76377</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42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86554</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2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40,531
40,364
790.91
31,372,020
30,079,586
1,106,445
15,850,445
29,792,065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156409</xdr:rowOff>
    </xdr:from>
    <xdr:to>
      <xdr:col>24</xdr:col>
      <xdr:colOff>63500</xdr:colOff>
      <xdr:row>37</xdr:row>
      <xdr:rowOff>5066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28609"/>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5066</xdr:rowOff>
    </xdr:from>
    <xdr:to>
      <xdr:col>19</xdr:col>
      <xdr:colOff>177800</xdr:colOff>
      <xdr:row>37</xdr:row>
      <xdr:rowOff>26151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48716"/>
          <a:ext cx="889000" cy="2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26151</xdr:rowOff>
    </xdr:from>
    <xdr:to>
      <xdr:col>15</xdr:col>
      <xdr:colOff>50800</xdr:colOff>
      <xdr:row>37</xdr:row>
      <xdr:rowOff>61780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69801"/>
          <a:ext cx="889000" cy="3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61780</xdr:rowOff>
    </xdr:from>
    <xdr:to>
      <xdr:col>10</xdr:col>
      <xdr:colOff>114300</xdr:colOff>
      <xdr:row>37</xdr:row>
      <xdr:rowOff>127377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05430"/>
          <a:ext cx="889000" cy="6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71750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07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4411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105609</xdr:rowOff>
    </xdr:from>
    <xdr:to>
      <xdr:col>24</xdr:col>
      <xdr:colOff>114300</xdr:colOff>
      <xdr:row>37</xdr:row>
      <xdr:rowOff>35759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7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84036</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56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125716</xdr:rowOff>
    </xdr:from>
    <xdr:to>
      <xdr:col>20</xdr:col>
      <xdr:colOff>38100</xdr:colOff>
      <xdr:row>37</xdr:row>
      <xdr:rowOff>55866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9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46993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6390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146801</xdr:rowOff>
    </xdr:from>
    <xdr:to>
      <xdr:col>15</xdr:col>
      <xdr:colOff>101600</xdr:colOff>
      <xdr:row>37</xdr:row>
      <xdr:rowOff>76951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1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68078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1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10980</xdr:rowOff>
    </xdr:from>
    <xdr:to>
      <xdr:col>10</xdr:col>
      <xdr:colOff>165100</xdr:colOff>
      <xdr:row>37</xdr:row>
      <xdr:rowOff>112580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5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103707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4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76577</xdr:rowOff>
    </xdr:from>
    <xdr:to>
      <xdr:col>6</xdr:col>
      <xdr:colOff>38100</xdr:colOff>
      <xdr:row>38</xdr:row>
      <xdr:rowOff>6727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2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169304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1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165140</xdr:rowOff>
    </xdr:from>
    <xdr:to>
      <xdr:col>24</xdr:col>
      <xdr:colOff>63500</xdr:colOff>
      <xdr:row>58</xdr:row>
      <xdr:rowOff>16387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37790"/>
          <a:ext cx="838200" cy="2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15025</xdr:rowOff>
    </xdr:from>
    <xdr:to>
      <xdr:col>19</xdr:col>
      <xdr:colOff>177800</xdr:colOff>
      <xdr:row>58</xdr:row>
      <xdr:rowOff>16387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9959125"/>
          <a:ext cx="889000" cy="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15025</xdr:rowOff>
    </xdr:from>
    <xdr:to>
      <xdr:col>15</xdr:col>
      <xdr:colOff>50800</xdr:colOff>
      <xdr:row>58</xdr:row>
      <xdr:rowOff>23592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59125"/>
          <a:ext cx="889000" cy="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23592</xdr:rowOff>
    </xdr:from>
    <xdr:to>
      <xdr:col>10</xdr:col>
      <xdr:colOff>114300</xdr:colOff>
      <xdr:row>58</xdr:row>
      <xdr:rowOff>74532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67692"/>
          <a:ext cx="889000" cy="5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84963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116802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114340</xdr:rowOff>
    </xdr:from>
    <xdr:to>
      <xdr:col>24</xdr:col>
      <xdr:colOff>114300</xdr:colOff>
      <xdr:row>58</xdr:row>
      <xdr:rowOff>44490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8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137217</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38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137037</xdr:rowOff>
    </xdr:from>
    <xdr:to>
      <xdr:col>20</xdr:col>
      <xdr:colOff>38100</xdr:colOff>
      <xdr:row>58</xdr:row>
      <xdr:rowOff>67187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0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83714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684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135675</xdr:rowOff>
    </xdr:from>
    <xdr:to>
      <xdr:col>15</xdr:col>
      <xdr:colOff>101600</xdr:colOff>
      <xdr:row>58</xdr:row>
      <xdr:rowOff>65825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0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82352</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683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144242</xdr:rowOff>
    </xdr:from>
    <xdr:to>
      <xdr:col>10</xdr:col>
      <xdr:colOff>165100</xdr:colOff>
      <xdr:row>58</xdr:row>
      <xdr:rowOff>74392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1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90919</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692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23732</xdr:rowOff>
    </xdr:from>
    <xdr:to>
      <xdr:col>6</xdr:col>
      <xdr:colOff>38100</xdr:colOff>
      <xdr:row>58</xdr:row>
      <xdr:rowOff>125332</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6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116459</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6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121241</xdr:rowOff>
    </xdr:from>
    <xdr:to>
      <xdr:col>24</xdr:col>
      <xdr:colOff>63500</xdr:colOff>
      <xdr:row>76</xdr:row>
      <xdr:rowOff>155587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2979991"/>
          <a:ext cx="838200" cy="20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120611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32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121241</xdr:rowOff>
    </xdr:from>
    <xdr:to>
      <xdr:col>19</xdr:col>
      <xdr:colOff>177800</xdr:colOff>
      <xdr:row>75</xdr:row>
      <xdr:rowOff>154960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2979991"/>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52906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42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57252</xdr:rowOff>
    </xdr:from>
    <xdr:to>
      <xdr:col>15</xdr:col>
      <xdr:colOff>50800</xdr:colOff>
      <xdr:row>75</xdr:row>
      <xdr:rowOff>154960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2916002"/>
          <a:ext cx="889000" cy="9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50106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42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57252</xdr:rowOff>
    </xdr:from>
    <xdr:to>
      <xdr:col>10</xdr:col>
      <xdr:colOff>114300</xdr:colOff>
      <xdr:row>77</xdr:row>
      <xdr:rowOff>102419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2916002"/>
          <a:ext cx="889000" cy="38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77100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45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130363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104787</xdr:rowOff>
    </xdr:from>
    <xdr:to>
      <xdr:col>24</xdr:col>
      <xdr:colOff>114300</xdr:colOff>
      <xdr:row>77</xdr:row>
      <xdr:rowOff>34937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13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127664</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98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70441</xdr:rowOff>
    </xdr:from>
    <xdr:to>
      <xdr:col>20</xdr:col>
      <xdr:colOff>38100</xdr:colOff>
      <xdr:row>76</xdr:row>
      <xdr:rowOff>591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292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17118</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70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104159</xdr:rowOff>
    </xdr:from>
    <xdr:to>
      <xdr:col>15</xdr:col>
      <xdr:colOff>101600</xdr:colOff>
      <xdr:row>76</xdr:row>
      <xdr:rowOff>34308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29629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50836</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73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6452</xdr:rowOff>
    </xdr:from>
    <xdr:to>
      <xdr:col>10</xdr:col>
      <xdr:colOff>165100</xdr:colOff>
      <xdr:row>75</xdr:row>
      <xdr:rowOff>108052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286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124579</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264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51619</xdr:rowOff>
    </xdr:from>
    <xdr:to>
      <xdr:col>6</xdr:col>
      <xdr:colOff>38100</xdr:colOff>
      <xdr:row>77</xdr:row>
      <xdr:rowOff>153219</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25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169746</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302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111361</xdr:rowOff>
    </xdr:from>
    <xdr:to>
      <xdr:col>24</xdr:col>
      <xdr:colOff>63500</xdr:colOff>
      <xdr:row>96</xdr:row>
      <xdr:rowOff>11463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399111"/>
          <a:ext cx="838200" cy="7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90896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7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11463</xdr:rowOff>
    </xdr:from>
    <xdr:to>
      <xdr:col>19</xdr:col>
      <xdr:colOff>177800</xdr:colOff>
      <xdr:row>96</xdr:row>
      <xdr:rowOff>87419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470663"/>
          <a:ext cx="889000" cy="7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86078</xdr:rowOff>
    </xdr:from>
    <xdr:to>
      <xdr:col>15</xdr:col>
      <xdr:colOff>50800</xdr:colOff>
      <xdr:row>96</xdr:row>
      <xdr:rowOff>87419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545278"/>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86078</xdr:rowOff>
    </xdr:from>
    <xdr:to>
      <xdr:col>10</xdr:col>
      <xdr:colOff>114300</xdr:colOff>
      <xdr:row>96</xdr:row>
      <xdr:rowOff>109990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545278"/>
          <a:ext cx="889000" cy="2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29433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28945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60561</xdr:rowOff>
    </xdr:from>
    <xdr:to>
      <xdr:col>24</xdr:col>
      <xdr:colOff>114300</xdr:colOff>
      <xdr:row>95</xdr:row>
      <xdr:rowOff>162161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3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83438</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19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132113</xdr:rowOff>
    </xdr:from>
    <xdr:to>
      <xdr:col>20</xdr:col>
      <xdr:colOff>38100</xdr:colOff>
      <xdr:row>96</xdr:row>
      <xdr:rowOff>62263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41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78790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195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36619</xdr:rowOff>
    </xdr:from>
    <xdr:to>
      <xdr:col>15</xdr:col>
      <xdr:colOff>101600</xdr:colOff>
      <xdr:row>96</xdr:row>
      <xdr:rowOff>138219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49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129346</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588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35278</xdr:rowOff>
    </xdr:from>
    <xdr:to>
      <xdr:col>10</xdr:col>
      <xdr:colOff>165100</xdr:colOff>
      <xdr:row>96</xdr:row>
      <xdr:rowOff>136878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49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153405</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626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59190</xdr:rowOff>
    </xdr:from>
    <xdr:to>
      <xdr:col>6</xdr:col>
      <xdr:colOff>38100</xdr:colOff>
      <xdr:row>96</xdr:row>
      <xdr:rowOff>160790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51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5867</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629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102431</xdr:rowOff>
    </xdr:from>
    <xdr:to>
      <xdr:col>55</xdr:col>
      <xdr:colOff>0</xdr:colOff>
      <xdr:row>36</xdr:row>
      <xdr:rowOff>119393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274631"/>
          <a:ext cx="838200" cy="1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84320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5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35043</xdr:rowOff>
    </xdr:from>
    <xdr:to>
      <xdr:col>50</xdr:col>
      <xdr:colOff>114300</xdr:colOff>
      <xdr:row>36</xdr:row>
      <xdr:rowOff>102431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207243"/>
          <a:ext cx="889000" cy="6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32428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104801</xdr:rowOff>
    </xdr:from>
    <xdr:to>
      <xdr:col>45</xdr:col>
      <xdr:colOff>177800</xdr:colOff>
      <xdr:row>36</xdr:row>
      <xdr:rowOff>35043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934101"/>
          <a:ext cx="889000" cy="27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43458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8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104801</xdr:rowOff>
    </xdr:from>
    <xdr:to>
      <xdr:col>41</xdr:col>
      <xdr:colOff>50800</xdr:colOff>
      <xdr:row>37</xdr:row>
      <xdr:rowOff>106275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34101"/>
          <a:ext cx="889000" cy="5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68593</xdr:rowOff>
    </xdr:from>
    <xdr:to>
      <xdr:col>55</xdr:col>
      <xdr:colOff>50800</xdr:colOff>
      <xdr:row>36</xdr:row>
      <xdr:rowOff>170193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4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91470</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92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51631</xdr:rowOff>
    </xdr:from>
    <xdr:to>
      <xdr:col>50</xdr:col>
      <xdr:colOff>165100</xdr:colOff>
      <xdr:row>36</xdr:row>
      <xdr:rowOff>153231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2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169758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99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155693</xdr:rowOff>
    </xdr:from>
    <xdr:to>
      <xdr:col>46</xdr:col>
      <xdr:colOff>38100</xdr:colOff>
      <xdr:row>36</xdr:row>
      <xdr:rowOff>85843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1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102370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93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54001</xdr:rowOff>
    </xdr:from>
    <xdr:to>
      <xdr:col>41</xdr:col>
      <xdr:colOff>101600</xdr:colOff>
      <xdr:row>34</xdr:row>
      <xdr:rowOff>155601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88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678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658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55475</xdr:rowOff>
    </xdr:from>
    <xdr:to>
      <xdr:col>36</xdr:col>
      <xdr:colOff>165100</xdr:colOff>
      <xdr:row>37</xdr:row>
      <xdr:rowOff>157075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148202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9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124668</xdr:rowOff>
    </xdr:from>
    <xdr:to>
      <xdr:col>55</xdr:col>
      <xdr:colOff>0</xdr:colOff>
      <xdr:row>57</xdr:row>
      <xdr:rowOff>169532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897318"/>
          <a:ext cx="838200" cy="4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169532</xdr:rowOff>
    </xdr:from>
    <xdr:to>
      <xdr:col>50</xdr:col>
      <xdr:colOff>114300</xdr:colOff>
      <xdr:row>57</xdr:row>
      <xdr:rowOff>169605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942182"/>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169605</xdr:rowOff>
    </xdr:from>
    <xdr:to>
      <xdr:col>45</xdr:col>
      <xdr:colOff>177800</xdr:colOff>
      <xdr:row>58</xdr:row>
      <xdr:rowOff>21356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42255"/>
          <a:ext cx="889000" cy="2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15277</xdr:rowOff>
    </xdr:from>
    <xdr:to>
      <xdr:col>41</xdr:col>
      <xdr:colOff>50800</xdr:colOff>
      <xdr:row>58</xdr:row>
      <xdr:rowOff>21356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59377"/>
          <a:ext cx="889000" cy="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163408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73868</xdr:rowOff>
    </xdr:from>
    <xdr:to>
      <xdr:col>55</xdr:col>
      <xdr:colOff>50800</xdr:colOff>
      <xdr:row>58</xdr:row>
      <xdr:rowOff>4018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4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52295</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2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118732</xdr:rowOff>
    </xdr:from>
    <xdr:to>
      <xdr:col>50</xdr:col>
      <xdr:colOff>165100</xdr:colOff>
      <xdr:row>58</xdr:row>
      <xdr:rowOff>48882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9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40009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98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118805</xdr:rowOff>
    </xdr:from>
    <xdr:to>
      <xdr:col>46</xdr:col>
      <xdr:colOff>38100</xdr:colOff>
      <xdr:row>58</xdr:row>
      <xdr:rowOff>48955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40082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98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142006</xdr:rowOff>
    </xdr:from>
    <xdr:to>
      <xdr:col>41</xdr:col>
      <xdr:colOff>101600</xdr:colOff>
      <xdr:row>58</xdr:row>
      <xdr:rowOff>72156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1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63283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0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135927</xdr:rowOff>
    </xdr:from>
    <xdr:to>
      <xdr:col>36</xdr:col>
      <xdr:colOff>165100</xdr:colOff>
      <xdr:row>58</xdr:row>
      <xdr:rowOff>66077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0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57204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0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94272</xdr:rowOff>
    </xdr:from>
    <xdr:to>
      <xdr:col>55</xdr:col>
      <xdr:colOff>0</xdr:colOff>
      <xdr:row>79</xdr:row>
      <xdr:rowOff>14630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67372"/>
          <a:ext cx="838200" cy="9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4445</xdr:rowOff>
    </xdr:from>
    <xdr:to>
      <xdr:col>50</xdr:col>
      <xdr:colOff>114300</xdr:colOff>
      <xdr:row>78</xdr:row>
      <xdr:rowOff>94272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377545"/>
          <a:ext cx="889000" cy="8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68365</xdr:rowOff>
    </xdr:from>
    <xdr:to>
      <xdr:col>45</xdr:col>
      <xdr:colOff>177800</xdr:colOff>
      <xdr:row>78</xdr:row>
      <xdr:rowOff>4445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270015"/>
          <a:ext cx="889000" cy="10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68365</xdr:rowOff>
    </xdr:from>
    <xdr:to>
      <xdr:col>41</xdr:col>
      <xdr:colOff>50800</xdr:colOff>
      <xdr:row>78</xdr:row>
      <xdr:rowOff>53887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270015"/>
          <a:ext cx="889000" cy="1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135280</xdr:rowOff>
    </xdr:from>
    <xdr:to>
      <xdr:col>55</xdr:col>
      <xdr:colOff>50800</xdr:colOff>
      <xdr:row>79</xdr:row>
      <xdr:rowOff>65430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50207</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2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43472</xdr:rowOff>
    </xdr:from>
    <xdr:to>
      <xdr:col>50</xdr:col>
      <xdr:colOff>165100</xdr:colOff>
      <xdr:row>78</xdr:row>
      <xdr:rowOff>145072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1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136199</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50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125095</xdr:rowOff>
    </xdr:from>
    <xdr:to>
      <xdr:col>46</xdr:col>
      <xdr:colOff>38100</xdr:colOff>
      <xdr:row>78</xdr:row>
      <xdr:rowOff>55245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2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46372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41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17565</xdr:rowOff>
    </xdr:from>
    <xdr:to>
      <xdr:col>41</xdr:col>
      <xdr:colOff>101600</xdr:colOff>
      <xdr:row>77</xdr:row>
      <xdr:rowOff>119165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21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110292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31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3087</xdr:rowOff>
    </xdr:from>
    <xdr:to>
      <xdr:col>36</xdr:col>
      <xdr:colOff>165100</xdr:colOff>
      <xdr:row>78</xdr:row>
      <xdr:rowOff>104687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95814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46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4152</xdr:rowOff>
    </xdr:from>
    <xdr:to>
      <xdr:col>55</xdr:col>
      <xdr:colOff>0</xdr:colOff>
      <xdr:row>98</xdr:row>
      <xdr:rowOff>37516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06252"/>
          <a:ext cx="838200" cy="3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37516</xdr:rowOff>
    </xdr:from>
    <xdr:to>
      <xdr:col>50</xdr:col>
      <xdr:colOff>114300</xdr:colOff>
      <xdr:row>98</xdr:row>
      <xdr:rowOff>56527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39616"/>
          <a:ext cx="889000" cy="1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56527</xdr:rowOff>
    </xdr:from>
    <xdr:to>
      <xdr:col>45</xdr:col>
      <xdr:colOff>177800</xdr:colOff>
      <xdr:row>98</xdr:row>
      <xdr:rowOff>94106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58627"/>
          <a:ext cx="889000" cy="3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71379</xdr:rowOff>
    </xdr:from>
    <xdr:to>
      <xdr:col>41</xdr:col>
      <xdr:colOff>50800</xdr:colOff>
      <xdr:row>98</xdr:row>
      <xdr:rowOff>94106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73479"/>
          <a:ext cx="889000" cy="2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90834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124802</xdr:rowOff>
    </xdr:from>
    <xdr:to>
      <xdr:col>55</xdr:col>
      <xdr:colOff>50800</xdr:colOff>
      <xdr:row>98</xdr:row>
      <xdr:rowOff>54952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5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84179</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4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158166</xdr:rowOff>
    </xdr:from>
    <xdr:to>
      <xdr:col>50</xdr:col>
      <xdr:colOff>165100</xdr:colOff>
      <xdr:row>98</xdr:row>
      <xdr:rowOff>88316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8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79443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8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5727</xdr:rowOff>
    </xdr:from>
    <xdr:to>
      <xdr:col>46</xdr:col>
      <xdr:colOff>38100</xdr:colOff>
      <xdr:row>98</xdr:row>
      <xdr:rowOff>107327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0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98454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0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43306</xdr:rowOff>
    </xdr:from>
    <xdr:to>
      <xdr:col>41</xdr:col>
      <xdr:colOff>101600</xdr:colOff>
      <xdr:row>98</xdr:row>
      <xdr:rowOff>144906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4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136033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3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20579</xdr:rowOff>
    </xdr:from>
    <xdr:to>
      <xdr:col>36</xdr:col>
      <xdr:colOff>165100</xdr:colOff>
      <xdr:row>98</xdr:row>
      <xdr:rowOff>122179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2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113306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1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42825</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29375"/>
          <a:ext cx="838200" cy="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41148</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27698"/>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34303</xdr:rowOff>
    </xdr:from>
    <xdr:to>
      <xdr:col>71</xdr:col>
      <xdr:colOff>177800</xdr:colOff>
      <xdr:row>39</xdr:row>
      <xdr:rowOff>41148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20853"/>
          <a:ext cx="889000" cy="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163475</xdr:rowOff>
    </xdr:from>
    <xdr:to>
      <xdr:col>85</xdr:col>
      <xdr:colOff>177800</xdr:colOff>
      <xdr:row>39</xdr:row>
      <xdr:rowOff>93625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78402</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3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161798</xdr:rowOff>
    </xdr:from>
    <xdr:to>
      <xdr:col>72</xdr:col>
      <xdr:colOff>38100</xdr:colOff>
      <xdr:row>39</xdr:row>
      <xdr:rowOff>91948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83075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769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154953</xdr:rowOff>
    </xdr:from>
    <xdr:to>
      <xdr:col>67</xdr:col>
      <xdr:colOff>101600</xdr:colOff>
      <xdr:row>39</xdr:row>
      <xdr:rowOff>85103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76230</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762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149763</xdr:rowOff>
    </xdr:from>
    <xdr:to>
      <xdr:col>85</xdr:col>
      <xdr:colOff>127000</xdr:colOff>
      <xdr:row>77</xdr:row>
      <xdr:rowOff>149927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351413"/>
          <a:ext cx="8382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149763</xdr:rowOff>
    </xdr:from>
    <xdr:to>
      <xdr:col>81</xdr:col>
      <xdr:colOff>50800</xdr:colOff>
      <xdr:row>77</xdr:row>
      <xdr:rowOff>151905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51413"/>
          <a:ext cx="889000" cy="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151905</xdr:rowOff>
    </xdr:from>
    <xdr:to>
      <xdr:col>76</xdr:col>
      <xdr:colOff>114300</xdr:colOff>
      <xdr:row>77</xdr:row>
      <xdr:rowOff>152099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53555"/>
          <a:ext cx="889000" cy="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152099</xdr:rowOff>
    </xdr:from>
    <xdr:to>
      <xdr:col>71</xdr:col>
      <xdr:colOff>177800</xdr:colOff>
      <xdr:row>77</xdr:row>
      <xdr:rowOff>164692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53749"/>
          <a:ext cx="889000" cy="1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45832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0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48888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07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99127</xdr:rowOff>
    </xdr:from>
    <xdr:to>
      <xdr:col>85</xdr:col>
      <xdr:colOff>177800</xdr:colOff>
      <xdr:row>78</xdr:row>
      <xdr:rowOff>29277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0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62009</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6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98963</xdr:rowOff>
    </xdr:from>
    <xdr:to>
      <xdr:col>81</xdr:col>
      <xdr:colOff>101600</xdr:colOff>
      <xdr:row>78</xdr:row>
      <xdr:rowOff>29113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0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20240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3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101105</xdr:rowOff>
    </xdr:from>
    <xdr:to>
      <xdr:col>76</xdr:col>
      <xdr:colOff>165100</xdr:colOff>
      <xdr:row>78</xdr:row>
      <xdr:rowOff>31255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0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22382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9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101299</xdr:rowOff>
    </xdr:from>
    <xdr:to>
      <xdr:col>72</xdr:col>
      <xdr:colOff>38100</xdr:colOff>
      <xdr:row>78</xdr:row>
      <xdr:rowOff>31449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0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22576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9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113892</xdr:rowOff>
    </xdr:from>
    <xdr:to>
      <xdr:col>67</xdr:col>
      <xdr:colOff>101600</xdr:colOff>
      <xdr:row>78</xdr:row>
      <xdr:rowOff>44042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1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35169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0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68743</xdr:rowOff>
    </xdr:from>
    <xdr:to>
      <xdr:col>85</xdr:col>
      <xdr:colOff>127000</xdr:colOff>
      <xdr:row>98</xdr:row>
      <xdr:rowOff>72506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70843"/>
          <a:ext cx="838200" cy="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45944</xdr:rowOff>
    </xdr:from>
    <xdr:to>
      <xdr:col>81</xdr:col>
      <xdr:colOff>50800</xdr:colOff>
      <xdr:row>98</xdr:row>
      <xdr:rowOff>72506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48044"/>
          <a:ext cx="889000" cy="2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45944</xdr:rowOff>
    </xdr:from>
    <xdr:to>
      <xdr:col>76</xdr:col>
      <xdr:colOff>114300</xdr:colOff>
      <xdr:row>98</xdr:row>
      <xdr:rowOff>76823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48044"/>
          <a:ext cx="889000" cy="3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76823</xdr:rowOff>
    </xdr:from>
    <xdr:to>
      <xdr:col>71</xdr:col>
      <xdr:colOff>177800</xdr:colOff>
      <xdr:row>98</xdr:row>
      <xdr:rowOff>84680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78923"/>
          <a:ext cx="889000" cy="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17943</xdr:rowOff>
    </xdr:from>
    <xdr:to>
      <xdr:col>85</xdr:col>
      <xdr:colOff>177800</xdr:colOff>
      <xdr:row>98</xdr:row>
      <xdr:rowOff>119543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135997</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21706</xdr:rowOff>
    </xdr:from>
    <xdr:to>
      <xdr:col>81</xdr:col>
      <xdr:colOff>101600</xdr:colOff>
      <xdr:row>98</xdr:row>
      <xdr:rowOff>123306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2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114433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166594</xdr:rowOff>
    </xdr:from>
    <xdr:to>
      <xdr:col>76</xdr:col>
      <xdr:colOff>165100</xdr:colOff>
      <xdr:row>98</xdr:row>
      <xdr:rowOff>96744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9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87871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88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26023</xdr:rowOff>
    </xdr:from>
    <xdr:to>
      <xdr:col>72</xdr:col>
      <xdr:colOff>38100</xdr:colOff>
      <xdr:row>98</xdr:row>
      <xdr:rowOff>127623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2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118750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2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33880</xdr:rowOff>
    </xdr:from>
    <xdr:to>
      <xdr:col>67</xdr:col>
      <xdr:colOff>101600</xdr:colOff>
      <xdr:row>98</xdr:row>
      <xdr:rowOff>135480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126607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171266</xdr:rowOff>
    </xdr:from>
    <xdr:to>
      <xdr:col>116</xdr:col>
      <xdr:colOff>63500</xdr:colOff>
      <xdr:row>38</xdr:row>
      <xdr:rowOff>7436</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514916"/>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57421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57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154559</xdr:rowOff>
    </xdr:from>
    <xdr:to>
      <xdr:col>111</xdr:col>
      <xdr:colOff>177800</xdr:colOff>
      <xdr:row>37</xdr:row>
      <xdr:rowOff>171266</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498209"/>
          <a:ext cx="889000" cy="1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13111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154559</xdr:rowOff>
    </xdr:from>
    <xdr:to>
      <xdr:col>107</xdr:col>
      <xdr:colOff>50800</xdr:colOff>
      <xdr:row>37</xdr:row>
      <xdr:rowOff>157893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498209"/>
          <a:ext cx="889000" cy="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17245</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70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157893</xdr:rowOff>
    </xdr:from>
    <xdr:to>
      <xdr:col>102</xdr:col>
      <xdr:colOff>114300</xdr:colOff>
      <xdr:row>39</xdr:row>
      <xdr:rowOff>42164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501543"/>
          <a:ext cx="889000" cy="22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11816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69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128086</xdr:rowOff>
    </xdr:from>
    <xdr:to>
      <xdr:col>116</xdr:col>
      <xdr:colOff>114300</xdr:colOff>
      <xdr:row>38</xdr:row>
      <xdr:rowOff>58236</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47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150963</xdr:rowOff>
    </xdr:from>
    <xdr:ext cx="534377"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32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120466</xdr:rowOff>
    </xdr:from>
    <xdr:to>
      <xdr:col>112</xdr:col>
      <xdr:colOff>38100</xdr:colOff>
      <xdr:row>38</xdr:row>
      <xdr:rowOff>50616</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46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36</xdr:row>
      <xdr:rowOff>67143</xdr:rowOff>
    </xdr:from>
    <xdr:ext cx="534377"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56111" y="623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103759</xdr:rowOff>
    </xdr:from>
    <xdr:to>
      <xdr:col>107</xdr:col>
      <xdr:colOff>101600</xdr:colOff>
      <xdr:row>38</xdr:row>
      <xdr:rowOff>33910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4474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50436</xdr:rowOff>
    </xdr:from>
    <xdr:ext cx="534377"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67111" y="622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107093</xdr:rowOff>
    </xdr:from>
    <xdr:to>
      <xdr:col>102</xdr:col>
      <xdr:colOff>165100</xdr:colOff>
      <xdr:row>38</xdr:row>
      <xdr:rowOff>37243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4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36</xdr:row>
      <xdr:rowOff>53770</xdr:rowOff>
    </xdr:from>
    <xdr:ext cx="534377"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278111" y="622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162814</xdr:rowOff>
    </xdr:from>
    <xdr:to>
      <xdr:col>98</xdr:col>
      <xdr:colOff>38100</xdr:colOff>
      <xdr:row>39</xdr:row>
      <xdr:rowOff>92964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84091</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770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56215</xdr:rowOff>
    </xdr:from>
    <xdr:to>
      <xdr:col>116</xdr:col>
      <xdr:colOff>63500</xdr:colOff>
      <xdr:row>57</xdr:row>
      <xdr:rowOff>62044</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9828865"/>
          <a:ext cx="8382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101046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873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52672</xdr:rowOff>
    </xdr:from>
    <xdr:to>
      <xdr:col>111</xdr:col>
      <xdr:colOff>177800</xdr:colOff>
      <xdr:row>57</xdr:row>
      <xdr:rowOff>62044</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9825322"/>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46319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9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47689</xdr:rowOff>
    </xdr:from>
    <xdr:to>
      <xdr:col>107</xdr:col>
      <xdr:colOff>50800</xdr:colOff>
      <xdr:row>57</xdr:row>
      <xdr:rowOff>52672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9820339"/>
          <a:ext cx="8890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53360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47689</xdr:rowOff>
    </xdr:from>
    <xdr:to>
      <xdr:col>102</xdr:col>
      <xdr:colOff>114300</xdr:colOff>
      <xdr:row>57</xdr:row>
      <xdr:rowOff>53404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9820339"/>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37883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9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56469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100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5415</xdr:rowOff>
    </xdr:from>
    <xdr:to>
      <xdr:col>116</xdr:col>
      <xdr:colOff>114300</xdr:colOff>
      <xdr:row>57</xdr:row>
      <xdr:rowOff>107015</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977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28292</xdr:rowOff>
    </xdr:from>
    <xdr:ext cx="534377"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62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11244</xdr:rowOff>
    </xdr:from>
    <xdr:to>
      <xdr:col>112</xdr:col>
      <xdr:colOff>38100</xdr:colOff>
      <xdr:row>57</xdr:row>
      <xdr:rowOff>112844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978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129371</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56111" y="955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1872</xdr:rowOff>
    </xdr:from>
    <xdr:to>
      <xdr:col>107</xdr:col>
      <xdr:colOff>101600</xdr:colOff>
      <xdr:row>57</xdr:row>
      <xdr:rowOff>103472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77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119999</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67111" y="954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168339</xdr:rowOff>
    </xdr:from>
    <xdr:to>
      <xdr:col>102</xdr:col>
      <xdr:colOff>165100</xdr:colOff>
      <xdr:row>57</xdr:row>
      <xdr:rowOff>98489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76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115016</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278111" y="954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2604</xdr:rowOff>
    </xdr:from>
    <xdr:to>
      <xdr:col>98</xdr:col>
      <xdr:colOff>38100</xdr:colOff>
      <xdr:row>57</xdr:row>
      <xdr:rowOff>104204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77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120731</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389111" y="955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121729</xdr:rowOff>
    </xdr:from>
    <xdr:to>
      <xdr:col>116</xdr:col>
      <xdr:colOff>63500</xdr:colOff>
      <xdr:row>77</xdr:row>
      <xdr:rowOff>127660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3323379"/>
          <a:ext cx="838200" cy="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4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121729</xdr:rowOff>
    </xdr:from>
    <xdr:to>
      <xdr:col>111</xdr:col>
      <xdr:colOff>177800</xdr:colOff>
      <xdr:row>77</xdr:row>
      <xdr:rowOff>149123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323379"/>
          <a:ext cx="8890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127843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9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149123</xdr:rowOff>
    </xdr:from>
    <xdr:to>
      <xdr:col>107</xdr:col>
      <xdr:colOff>50800</xdr:colOff>
      <xdr:row>77</xdr:row>
      <xdr:rowOff>155918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350773"/>
          <a:ext cx="889000" cy="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134523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9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161506</xdr:rowOff>
    </xdr:from>
    <xdr:to>
      <xdr:col>102</xdr:col>
      <xdr:colOff>114300</xdr:colOff>
      <xdr:row>77</xdr:row>
      <xdr:rowOff>155918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020256"/>
          <a:ext cx="889000" cy="33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158869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76860</xdr:rowOff>
    </xdr:from>
    <xdr:to>
      <xdr:col>116</xdr:col>
      <xdr:colOff>114300</xdr:colOff>
      <xdr:row>78</xdr:row>
      <xdr:rowOff>7010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27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55287</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25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70929</xdr:rowOff>
    </xdr:from>
    <xdr:to>
      <xdr:col>112</xdr:col>
      <xdr:colOff>38100</xdr:colOff>
      <xdr:row>78</xdr:row>
      <xdr:rowOff>1079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163656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36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98323</xdr:rowOff>
    </xdr:from>
    <xdr:to>
      <xdr:col>107</xdr:col>
      <xdr:colOff>101600</xdr:colOff>
      <xdr:row>78</xdr:row>
      <xdr:rowOff>28473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29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19600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39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105118</xdr:rowOff>
    </xdr:from>
    <xdr:to>
      <xdr:col>102</xdr:col>
      <xdr:colOff>165100</xdr:colOff>
      <xdr:row>78</xdr:row>
      <xdr:rowOff>35268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30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26395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39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110706</xdr:rowOff>
    </xdr:from>
    <xdr:to>
      <xdr:col>98</xdr:col>
      <xdr:colOff>38100</xdr:colOff>
      <xdr:row>76</xdr:row>
      <xdr:rowOff>40856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9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57383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74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物件費の住民一人当たりのコストは</a:t>
          </a:r>
          <a:r>
            <a:rPr kumimoji="1" lang="en-US" altLang="ja-JP" sz="1300">
              <a:solidFill>
                <a:schemeClr val="tx1"/>
              </a:solidFill>
              <a:latin typeface="ＭＳ Ｐゴシック" panose="020B0600070205080204" pitchFamily="50" charset="-128"/>
              <a:ea typeface="ＭＳ Ｐゴシック" panose="020B0600070205080204" pitchFamily="50" charset="-128"/>
            </a:rPr>
            <a:t>116,646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円で、類似団体平均を</a:t>
          </a:r>
          <a:r>
            <a:rPr kumimoji="1" lang="en-US" altLang="ja-JP" sz="1300">
              <a:solidFill>
                <a:schemeClr val="tx1"/>
              </a:solidFill>
              <a:latin typeface="ＭＳ Ｐゴシック" panose="020B0600070205080204" pitchFamily="50" charset="-128"/>
              <a:ea typeface="ＭＳ Ｐゴシック" panose="020B0600070205080204" pitchFamily="50" charset="-128"/>
            </a:rPr>
            <a:t>12,221</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円上回っている。前年度と比較し</a:t>
          </a:r>
          <a:r>
            <a:rPr kumimoji="1" lang="en-US" altLang="ja-JP" sz="1300">
              <a:solidFill>
                <a:schemeClr val="tx1"/>
              </a:solidFill>
              <a:latin typeface="ＭＳ Ｐゴシック" panose="020B0600070205080204" pitchFamily="50" charset="-128"/>
              <a:ea typeface="ＭＳ Ｐゴシック" panose="020B0600070205080204" pitchFamily="50" charset="-128"/>
            </a:rPr>
            <a:t>11,915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円増加しており、その主な要因は、物価や光熱水費等が高騰したためである。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維持補修費の住民一人当たりのコストは</a:t>
          </a:r>
          <a:r>
            <a:rPr kumimoji="1" lang="en-US" altLang="ja-JP" sz="1300">
              <a:solidFill>
                <a:schemeClr val="tx1"/>
              </a:solidFill>
              <a:latin typeface="ＭＳ Ｐゴシック" panose="020B0600070205080204" pitchFamily="50" charset="-128"/>
              <a:ea typeface="ＭＳ Ｐゴシック" panose="020B0600070205080204" pitchFamily="50" charset="-128"/>
            </a:rPr>
            <a:t>21,166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円で、類似団体平均を</a:t>
          </a:r>
          <a:r>
            <a:rPr kumimoji="1" lang="en-US" altLang="ja-JP" sz="1300">
              <a:solidFill>
                <a:schemeClr val="tx1"/>
              </a:solidFill>
              <a:latin typeface="ＭＳ Ｐゴシック" panose="020B0600070205080204" pitchFamily="50" charset="-128"/>
              <a:ea typeface="ＭＳ Ｐゴシック" panose="020B0600070205080204" pitchFamily="50" charset="-128"/>
            </a:rPr>
            <a:t>10,963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円上回っている。前年度と比較し</a:t>
          </a:r>
          <a:r>
            <a:rPr kumimoji="1" lang="en-US" altLang="ja-JP" sz="1300">
              <a:solidFill>
                <a:schemeClr val="tx1"/>
              </a:solidFill>
              <a:latin typeface="ＭＳ Ｐゴシック" panose="020B0600070205080204" pitchFamily="50" charset="-128"/>
              <a:ea typeface="ＭＳ Ｐゴシック" panose="020B0600070205080204" pitchFamily="50" charset="-128"/>
            </a:rPr>
            <a:t>10,803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円減少しており、その主な要因は、記録的暖冬により除排雪経費が減少したためである。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扶助費の住民一人当たりのコストは</a:t>
          </a:r>
          <a:r>
            <a:rPr kumimoji="1" lang="en-US" altLang="ja-JP" sz="1300">
              <a:solidFill>
                <a:schemeClr val="tx1"/>
              </a:solidFill>
              <a:latin typeface="ＭＳ Ｐゴシック" panose="020B0600070205080204" pitchFamily="50" charset="-128"/>
              <a:ea typeface="ＭＳ Ｐゴシック" panose="020B0600070205080204" pitchFamily="50" charset="-128"/>
            </a:rPr>
            <a:t>131,219</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円で、類似団体平均を</a:t>
          </a:r>
          <a:r>
            <a:rPr kumimoji="1" lang="en-US" altLang="ja-JP" sz="1300">
              <a:solidFill>
                <a:schemeClr val="tx1"/>
              </a:solidFill>
              <a:latin typeface="ＭＳ Ｐゴシック" panose="020B0600070205080204" pitchFamily="50" charset="-128"/>
              <a:ea typeface="ＭＳ Ｐゴシック" panose="020B0600070205080204" pitchFamily="50" charset="-128"/>
            </a:rPr>
            <a:t>6,812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円上回っている。前年度と比較し</a:t>
          </a:r>
          <a:r>
            <a:rPr kumimoji="1" lang="en-US" altLang="ja-JP" sz="1300">
              <a:solidFill>
                <a:schemeClr val="tx1"/>
              </a:solidFill>
              <a:latin typeface="ＭＳ Ｐゴシック" panose="020B0600070205080204" pitchFamily="50" charset="-128"/>
              <a:ea typeface="ＭＳ Ｐゴシック" panose="020B0600070205080204" pitchFamily="50" charset="-128"/>
            </a:rPr>
            <a:t>9,390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円増加しており、その主な要因は、児童福祉費や生活保護費が増加したためである。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普通建設事業費（うち更新整備）の住民一人当たりのコストは</a:t>
          </a:r>
          <a:r>
            <a:rPr kumimoji="1" lang="en-US" altLang="ja-JP" sz="1300">
              <a:solidFill>
                <a:schemeClr val="tx1"/>
              </a:solidFill>
              <a:latin typeface="ＭＳ Ｐゴシック" panose="020B0600070205080204" pitchFamily="50" charset="-128"/>
              <a:ea typeface="ＭＳ Ｐゴシック" panose="020B0600070205080204" pitchFamily="50" charset="-128"/>
            </a:rPr>
            <a:t>59,295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円で、類似団体平均を</a:t>
          </a:r>
          <a:r>
            <a:rPr kumimoji="1" lang="en-US" altLang="ja-JP" sz="1300">
              <a:solidFill>
                <a:schemeClr val="tx1"/>
              </a:solidFill>
              <a:latin typeface="ＭＳ Ｐゴシック" panose="020B0600070205080204" pitchFamily="50" charset="-128"/>
              <a:ea typeface="ＭＳ Ｐゴシック" panose="020B0600070205080204" pitchFamily="50" charset="-128"/>
            </a:rPr>
            <a:t>999</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円上回っている。前年度より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14,595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円増加しており、その主な要因は、福祉施設や体育施設等の改修事業を実施したためである。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今後も湯沢市経営戦略に基づいた行財政運営を進め、財政基盤の強化を図る。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40,531
40,364
790.91
31,372,020
30,079,586
1,106,445
15,850,445
29,792,065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104077</xdr:rowOff>
    </xdr:from>
    <xdr:to>
      <xdr:col>24</xdr:col>
      <xdr:colOff>63500</xdr:colOff>
      <xdr:row>36</xdr:row>
      <xdr:rowOff>109791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76277"/>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104077</xdr:rowOff>
    </xdr:from>
    <xdr:to>
      <xdr:col>19</xdr:col>
      <xdr:colOff>177800</xdr:colOff>
      <xdr:row>36</xdr:row>
      <xdr:rowOff>153226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76277"/>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153226</xdr:rowOff>
    </xdr:from>
    <xdr:to>
      <xdr:col>15</xdr:col>
      <xdr:colOff>50800</xdr:colOff>
      <xdr:row>36</xdr:row>
      <xdr:rowOff>163513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25426"/>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149606</xdr:rowOff>
    </xdr:from>
    <xdr:to>
      <xdr:col>10</xdr:col>
      <xdr:colOff>114300</xdr:colOff>
      <xdr:row>36</xdr:row>
      <xdr:rowOff>163513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21806"/>
          <a:ext cx="8890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32910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58991</xdr:rowOff>
    </xdr:from>
    <xdr:to>
      <xdr:col>24</xdr:col>
      <xdr:colOff>114300</xdr:colOff>
      <xdr:row>36</xdr:row>
      <xdr:rowOff>160591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37418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53277</xdr:rowOff>
    </xdr:from>
    <xdr:to>
      <xdr:col>20</xdr:col>
      <xdr:colOff>38100</xdr:colOff>
      <xdr:row>36</xdr:row>
      <xdr:rowOff>154877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2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146004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1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102426</xdr:rowOff>
    </xdr:from>
    <xdr:to>
      <xdr:col>15</xdr:col>
      <xdr:colOff>101600</xdr:colOff>
      <xdr:row>37</xdr:row>
      <xdr:rowOff>32576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7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23703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6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112713</xdr:rowOff>
    </xdr:from>
    <xdr:to>
      <xdr:col>10</xdr:col>
      <xdr:colOff>165100</xdr:colOff>
      <xdr:row>37</xdr:row>
      <xdr:rowOff>42863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8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33990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7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98806</xdr:rowOff>
    </xdr:from>
    <xdr:to>
      <xdr:col>6</xdr:col>
      <xdr:colOff>38100</xdr:colOff>
      <xdr:row>37</xdr:row>
      <xdr:rowOff>28956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20083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6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38154</xdr:rowOff>
    </xdr:from>
    <xdr:to>
      <xdr:col>24</xdr:col>
      <xdr:colOff>63500</xdr:colOff>
      <xdr:row>58</xdr:row>
      <xdr:rowOff>57110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82254"/>
          <a:ext cx="838200" cy="1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57110</xdr:rowOff>
    </xdr:from>
    <xdr:to>
      <xdr:col>19</xdr:col>
      <xdr:colOff>177800</xdr:colOff>
      <xdr:row>58</xdr:row>
      <xdr:rowOff>66384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01210"/>
          <a:ext cx="889000" cy="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126886</xdr:rowOff>
    </xdr:from>
    <xdr:to>
      <xdr:col>15</xdr:col>
      <xdr:colOff>50800</xdr:colOff>
      <xdr:row>58</xdr:row>
      <xdr:rowOff>66384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99536"/>
          <a:ext cx="889000" cy="11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126886</xdr:rowOff>
    </xdr:from>
    <xdr:to>
      <xdr:col>10</xdr:col>
      <xdr:colOff>114300</xdr:colOff>
      <xdr:row>58</xdr:row>
      <xdr:rowOff>103193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99536"/>
          <a:ext cx="889000" cy="14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158804</xdr:rowOff>
    </xdr:from>
    <xdr:to>
      <xdr:col>24</xdr:col>
      <xdr:colOff>114300</xdr:colOff>
      <xdr:row>58</xdr:row>
      <xdr:rowOff>88954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3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118181</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1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6310</xdr:rowOff>
    </xdr:from>
    <xdr:to>
      <xdr:col>20</xdr:col>
      <xdr:colOff>38100</xdr:colOff>
      <xdr:row>58</xdr:row>
      <xdr:rowOff>107910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5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99037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4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15584</xdr:rowOff>
    </xdr:from>
    <xdr:to>
      <xdr:col>15</xdr:col>
      <xdr:colOff>101600</xdr:colOff>
      <xdr:row>58</xdr:row>
      <xdr:rowOff>117184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5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108311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5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76086</xdr:rowOff>
    </xdr:from>
    <xdr:to>
      <xdr:col>10</xdr:col>
      <xdr:colOff>165100</xdr:colOff>
      <xdr:row>58</xdr:row>
      <xdr:rowOff>6236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4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168813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41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52393</xdr:rowOff>
    </xdr:from>
    <xdr:to>
      <xdr:col>6</xdr:col>
      <xdr:colOff>38100</xdr:colOff>
      <xdr:row>58</xdr:row>
      <xdr:rowOff>153993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9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145120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8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86669</xdr:rowOff>
    </xdr:from>
    <xdr:to>
      <xdr:col>24</xdr:col>
      <xdr:colOff>63500</xdr:colOff>
      <xdr:row>75</xdr:row>
      <xdr:rowOff>145273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45419"/>
          <a:ext cx="838200" cy="5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68263</xdr:rowOff>
    </xdr:from>
    <xdr:to>
      <xdr:col>19</xdr:col>
      <xdr:colOff>177800</xdr:colOff>
      <xdr:row>75</xdr:row>
      <xdr:rowOff>145273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927013"/>
          <a:ext cx="889000" cy="7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68263</xdr:rowOff>
    </xdr:from>
    <xdr:to>
      <xdr:col>15</xdr:col>
      <xdr:colOff>50800</xdr:colOff>
      <xdr:row>76</xdr:row>
      <xdr:rowOff>80277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27013"/>
          <a:ext cx="889000" cy="1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80277</xdr:rowOff>
    </xdr:from>
    <xdr:to>
      <xdr:col>10</xdr:col>
      <xdr:colOff>114300</xdr:colOff>
      <xdr:row>76</xdr:row>
      <xdr:rowOff>98918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10477"/>
          <a:ext cx="889000" cy="1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144253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35869</xdr:rowOff>
    </xdr:from>
    <xdr:to>
      <xdr:col>24</xdr:col>
      <xdr:colOff>114300</xdr:colOff>
      <xdr:row>75</xdr:row>
      <xdr:rowOff>137469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9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58746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46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94473</xdr:rowOff>
    </xdr:from>
    <xdr:to>
      <xdr:col>20</xdr:col>
      <xdr:colOff>38100</xdr:colOff>
      <xdr:row>76</xdr:row>
      <xdr:rowOff>24623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5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41150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28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17463</xdr:rowOff>
    </xdr:from>
    <xdr:to>
      <xdr:col>15</xdr:col>
      <xdr:colOff>101600</xdr:colOff>
      <xdr:row>75</xdr:row>
      <xdr:rowOff>119063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7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135590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5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29477</xdr:rowOff>
    </xdr:from>
    <xdr:to>
      <xdr:col>10</xdr:col>
      <xdr:colOff>165100</xdr:colOff>
      <xdr:row>76</xdr:row>
      <xdr:rowOff>131077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5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122204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15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48118</xdr:rowOff>
    </xdr:from>
    <xdr:to>
      <xdr:col>6</xdr:col>
      <xdr:colOff>38100</xdr:colOff>
      <xdr:row>76</xdr:row>
      <xdr:rowOff>149718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7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140845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17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15095</xdr:rowOff>
    </xdr:from>
    <xdr:to>
      <xdr:col>24</xdr:col>
      <xdr:colOff>63500</xdr:colOff>
      <xdr:row>97</xdr:row>
      <xdr:rowOff>52617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645745"/>
          <a:ext cx="838200" cy="3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15095</xdr:rowOff>
    </xdr:from>
    <xdr:to>
      <xdr:col>19</xdr:col>
      <xdr:colOff>177800</xdr:colOff>
      <xdr:row>97</xdr:row>
      <xdr:rowOff>58689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645745"/>
          <a:ext cx="889000" cy="4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58689</xdr:rowOff>
    </xdr:from>
    <xdr:to>
      <xdr:col>15</xdr:col>
      <xdr:colOff>50800</xdr:colOff>
      <xdr:row>97</xdr:row>
      <xdr:rowOff>95252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89339"/>
          <a:ext cx="889000" cy="3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95252</xdr:rowOff>
    </xdr:from>
    <xdr:to>
      <xdr:col>10</xdr:col>
      <xdr:colOff>114300</xdr:colOff>
      <xdr:row>97</xdr:row>
      <xdr:rowOff>118445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25902"/>
          <a:ext cx="889000" cy="2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124091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1817</xdr:rowOff>
    </xdr:from>
    <xdr:to>
      <xdr:col>24</xdr:col>
      <xdr:colOff>114300</xdr:colOff>
      <xdr:row>97</xdr:row>
      <xdr:rowOff>103417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3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99569</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5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135745</xdr:rowOff>
    </xdr:from>
    <xdr:to>
      <xdr:col>20</xdr:col>
      <xdr:colOff>38100</xdr:colOff>
      <xdr:row>97</xdr:row>
      <xdr:rowOff>65895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57022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6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7889</xdr:rowOff>
    </xdr:from>
    <xdr:to>
      <xdr:col>15</xdr:col>
      <xdr:colOff>101600</xdr:colOff>
      <xdr:row>97</xdr:row>
      <xdr:rowOff>109489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3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100616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3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44452</xdr:rowOff>
    </xdr:from>
    <xdr:to>
      <xdr:col>10</xdr:col>
      <xdr:colOff>165100</xdr:colOff>
      <xdr:row>97</xdr:row>
      <xdr:rowOff>146052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7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137179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76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67645</xdr:rowOff>
    </xdr:from>
    <xdr:to>
      <xdr:col>6</xdr:col>
      <xdr:colOff>38100</xdr:colOff>
      <xdr:row>97</xdr:row>
      <xdr:rowOff>169245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9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160372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79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1234</xdr:rowOff>
    </xdr:from>
    <xdr:to>
      <xdr:col>55</xdr:col>
      <xdr:colOff>0</xdr:colOff>
      <xdr:row>38</xdr:row>
      <xdr:rowOff>59690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173434"/>
          <a:ext cx="838200" cy="40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1234</xdr:rowOff>
    </xdr:from>
    <xdr:to>
      <xdr:col>50</xdr:col>
      <xdr:colOff>114300</xdr:colOff>
      <xdr:row>36</xdr:row>
      <xdr:rowOff>28339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173434"/>
          <a:ext cx="8890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40548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555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28339</xdr:rowOff>
    </xdr:from>
    <xdr:to>
      <xdr:col>45</xdr:col>
      <xdr:colOff>177800</xdr:colOff>
      <xdr:row>36</xdr:row>
      <xdr:rowOff>47607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200539"/>
          <a:ext cx="8890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54264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47607</xdr:rowOff>
    </xdr:from>
    <xdr:to>
      <xdr:col>41</xdr:col>
      <xdr:colOff>50800</xdr:colOff>
      <xdr:row>36</xdr:row>
      <xdr:rowOff>56751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21980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79410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75818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xdr:rowOff>
    </xdr:from>
    <xdr:to>
      <xdr:col>55</xdr:col>
      <xdr:colOff>50800</xdr:colOff>
      <xdr:row>38</xdr:row>
      <xdr:rowOff>110490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158767</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121884</xdr:rowOff>
    </xdr:from>
    <xdr:to>
      <xdr:col>50</xdr:col>
      <xdr:colOff>165100</xdr:colOff>
      <xdr:row>36</xdr:row>
      <xdr:rowOff>52034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12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68561</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589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148989</xdr:rowOff>
    </xdr:from>
    <xdr:to>
      <xdr:col>46</xdr:col>
      <xdr:colOff>38100</xdr:colOff>
      <xdr:row>36</xdr:row>
      <xdr:rowOff>79139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14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95666</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592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168257</xdr:rowOff>
    </xdr:from>
    <xdr:to>
      <xdr:col>41</xdr:col>
      <xdr:colOff>101600</xdr:colOff>
      <xdr:row>36</xdr:row>
      <xdr:rowOff>98407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16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114934</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594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5951</xdr:rowOff>
    </xdr:from>
    <xdr:to>
      <xdr:col>36</xdr:col>
      <xdr:colOff>165100</xdr:colOff>
      <xdr:row>36</xdr:row>
      <xdr:rowOff>107551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17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124078</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595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97531</xdr:rowOff>
    </xdr:from>
    <xdr:to>
      <xdr:col>55</xdr:col>
      <xdr:colOff>0</xdr:colOff>
      <xdr:row>57</xdr:row>
      <xdr:rowOff>119476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870181"/>
          <a:ext cx="8382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82725</xdr:rowOff>
    </xdr:from>
    <xdr:to>
      <xdr:col>50</xdr:col>
      <xdr:colOff>114300</xdr:colOff>
      <xdr:row>57</xdr:row>
      <xdr:rowOff>97531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855375"/>
          <a:ext cx="889000" cy="1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82725</xdr:rowOff>
    </xdr:from>
    <xdr:to>
      <xdr:col>45</xdr:col>
      <xdr:colOff>177800</xdr:colOff>
      <xdr:row>57</xdr:row>
      <xdr:rowOff>103612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55375"/>
          <a:ext cx="889000" cy="2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130687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103612</xdr:rowOff>
    </xdr:from>
    <xdr:to>
      <xdr:col>41</xdr:col>
      <xdr:colOff>50800</xdr:colOff>
      <xdr:row>57</xdr:row>
      <xdr:rowOff>118418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76262"/>
          <a:ext cx="889000" cy="1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68676</xdr:rowOff>
    </xdr:from>
    <xdr:to>
      <xdr:col>55</xdr:col>
      <xdr:colOff>50800</xdr:colOff>
      <xdr:row>57</xdr:row>
      <xdr:rowOff>170276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4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47103</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46731</xdr:rowOff>
    </xdr:from>
    <xdr:to>
      <xdr:col>50</xdr:col>
      <xdr:colOff>165100</xdr:colOff>
      <xdr:row>57</xdr:row>
      <xdr:rowOff>148331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1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139458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1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31925</xdr:rowOff>
    </xdr:from>
    <xdr:to>
      <xdr:col>46</xdr:col>
      <xdr:colOff>38100</xdr:colOff>
      <xdr:row>57</xdr:row>
      <xdr:rowOff>133525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0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150052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57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52812</xdr:rowOff>
    </xdr:from>
    <xdr:to>
      <xdr:col>41</xdr:col>
      <xdr:colOff>101600</xdr:colOff>
      <xdr:row>57</xdr:row>
      <xdr:rowOff>154412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2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145539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1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67618</xdr:rowOff>
    </xdr:from>
    <xdr:to>
      <xdr:col>36</xdr:col>
      <xdr:colOff>165100</xdr:colOff>
      <xdr:row>57</xdr:row>
      <xdr:rowOff>169218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160345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3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107559</xdr:rowOff>
    </xdr:from>
    <xdr:to>
      <xdr:col>55</xdr:col>
      <xdr:colOff>0</xdr:colOff>
      <xdr:row>77</xdr:row>
      <xdr:rowOff>154682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309209"/>
          <a:ext cx="838200" cy="4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110921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12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99819</xdr:rowOff>
    </xdr:from>
    <xdr:to>
      <xdr:col>50</xdr:col>
      <xdr:colOff>114300</xdr:colOff>
      <xdr:row>77</xdr:row>
      <xdr:rowOff>154682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301469"/>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44614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99819</xdr:rowOff>
    </xdr:from>
    <xdr:to>
      <xdr:col>45</xdr:col>
      <xdr:colOff>177800</xdr:colOff>
      <xdr:row>77</xdr:row>
      <xdr:rowOff>123588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301469"/>
          <a:ext cx="889000" cy="2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123588</xdr:rowOff>
    </xdr:from>
    <xdr:to>
      <xdr:col>41</xdr:col>
      <xdr:colOff>50800</xdr:colOff>
      <xdr:row>78</xdr:row>
      <xdr:rowOff>27274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25238"/>
          <a:ext cx="889000" cy="7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33293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82625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56759</xdr:rowOff>
    </xdr:from>
    <xdr:to>
      <xdr:col>55</xdr:col>
      <xdr:colOff>50800</xdr:colOff>
      <xdr:row>77</xdr:row>
      <xdr:rowOff>158359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5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79636</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0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103882</xdr:rowOff>
    </xdr:from>
    <xdr:to>
      <xdr:col>50</xdr:col>
      <xdr:colOff>165100</xdr:colOff>
      <xdr:row>78</xdr:row>
      <xdr:rowOff>34032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0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50559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08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49019</xdr:rowOff>
    </xdr:from>
    <xdr:to>
      <xdr:col>46</xdr:col>
      <xdr:colOff>38100</xdr:colOff>
      <xdr:row>77</xdr:row>
      <xdr:rowOff>150619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5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167146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2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72788</xdr:rowOff>
    </xdr:from>
    <xdr:to>
      <xdr:col>41</xdr:col>
      <xdr:colOff>101600</xdr:colOff>
      <xdr:row>78</xdr:row>
      <xdr:rowOff>2938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7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19465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04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147924</xdr:rowOff>
    </xdr:from>
    <xdr:to>
      <xdr:col>36</xdr:col>
      <xdr:colOff>165100</xdr:colOff>
      <xdr:row>78</xdr:row>
      <xdr:rowOff>78074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4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94601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12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46630</xdr:rowOff>
    </xdr:from>
    <xdr:to>
      <xdr:col>55</xdr:col>
      <xdr:colOff>0</xdr:colOff>
      <xdr:row>96</xdr:row>
      <xdr:rowOff>61351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505830"/>
          <a:ext cx="838200" cy="1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6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8430</xdr:rowOff>
    </xdr:from>
    <xdr:to>
      <xdr:col>50</xdr:col>
      <xdr:colOff>114300</xdr:colOff>
      <xdr:row>96</xdr:row>
      <xdr:rowOff>46630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467630"/>
          <a:ext cx="889000" cy="3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118770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144782</xdr:rowOff>
    </xdr:from>
    <xdr:to>
      <xdr:col>45</xdr:col>
      <xdr:colOff>177800</xdr:colOff>
      <xdr:row>96</xdr:row>
      <xdr:rowOff>8430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432532"/>
          <a:ext cx="889000" cy="3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106135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6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144782</xdr:rowOff>
    </xdr:from>
    <xdr:to>
      <xdr:col>41</xdr:col>
      <xdr:colOff>50800</xdr:colOff>
      <xdr:row>96</xdr:row>
      <xdr:rowOff>89226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432532"/>
          <a:ext cx="889000" cy="11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146194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10551</xdr:rowOff>
    </xdr:from>
    <xdr:to>
      <xdr:col>55</xdr:col>
      <xdr:colOff>50800</xdr:colOff>
      <xdr:row>96</xdr:row>
      <xdr:rowOff>112151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46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33428</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32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167280</xdr:rowOff>
    </xdr:from>
    <xdr:to>
      <xdr:col>50</xdr:col>
      <xdr:colOff>165100</xdr:colOff>
      <xdr:row>96</xdr:row>
      <xdr:rowOff>97430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4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113957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2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129080</xdr:rowOff>
    </xdr:from>
    <xdr:to>
      <xdr:col>46</xdr:col>
      <xdr:colOff>38100</xdr:colOff>
      <xdr:row>96</xdr:row>
      <xdr:rowOff>59230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41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75757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19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93982</xdr:rowOff>
    </xdr:from>
    <xdr:to>
      <xdr:col>41</xdr:col>
      <xdr:colOff>101600</xdr:colOff>
      <xdr:row>96</xdr:row>
      <xdr:rowOff>24132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38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40659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15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38426</xdr:rowOff>
    </xdr:from>
    <xdr:to>
      <xdr:col>36</xdr:col>
      <xdr:colOff>165100</xdr:colOff>
      <xdr:row>96</xdr:row>
      <xdr:rowOff>140026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49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156553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2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60559</xdr:rowOff>
    </xdr:from>
    <xdr:to>
      <xdr:col>85</xdr:col>
      <xdr:colOff>127000</xdr:colOff>
      <xdr:row>34</xdr:row>
      <xdr:rowOff>150467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5889859"/>
          <a:ext cx="838200" cy="8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150467</xdr:rowOff>
    </xdr:from>
    <xdr:to>
      <xdr:col>81</xdr:col>
      <xdr:colOff>50800</xdr:colOff>
      <xdr:row>35</xdr:row>
      <xdr:rowOff>3363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5979767"/>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55004</xdr:rowOff>
    </xdr:from>
    <xdr:to>
      <xdr:col>76</xdr:col>
      <xdr:colOff>114300</xdr:colOff>
      <xdr:row>35</xdr:row>
      <xdr:rowOff>3363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5712854"/>
          <a:ext cx="889000" cy="29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55004</xdr:rowOff>
    </xdr:from>
    <xdr:to>
      <xdr:col>71</xdr:col>
      <xdr:colOff>177800</xdr:colOff>
      <xdr:row>34</xdr:row>
      <xdr:rowOff>72080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5712854"/>
          <a:ext cx="889000" cy="18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68721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6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9759</xdr:rowOff>
    </xdr:from>
    <xdr:to>
      <xdr:col>85</xdr:col>
      <xdr:colOff>177800</xdr:colOff>
      <xdr:row>34</xdr:row>
      <xdr:rowOff>111359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83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32636</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69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99667</xdr:rowOff>
    </xdr:from>
    <xdr:to>
      <xdr:col>81</xdr:col>
      <xdr:colOff>101600</xdr:colOff>
      <xdr:row>35</xdr:row>
      <xdr:rowOff>29817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92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46344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70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124013</xdr:rowOff>
    </xdr:from>
    <xdr:to>
      <xdr:col>76</xdr:col>
      <xdr:colOff>165100</xdr:colOff>
      <xdr:row>35</xdr:row>
      <xdr:rowOff>54163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95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70690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72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4204</xdr:rowOff>
    </xdr:from>
    <xdr:to>
      <xdr:col>72</xdr:col>
      <xdr:colOff>38100</xdr:colOff>
      <xdr:row>33</xdr:row>
      <xdr:rowOff>105804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66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122331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43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21280</xdr:rowOff>
    </xdr:from>
    <xdr:to>
      <xdr:col>67</xdr:col>
      <xdr:colOff>101600</xdr:colOff>
      <xdr:row>34</xdr:row>
      <xdr:rowOff>122880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585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139407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62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2764</xdr:rowOff>
    </xdr:from>
    <xdr:to>
      <xdr:col>85</xdr:col>
      <xdr:colOff>127000</xdr:colOff>
      <xdr:row>57</xdr:row>
      <xdr:rowOff>8251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775414"/>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8251</xdr:rowOff>
    </xdr:from>
    <xdr:to>
      <xdr:col>81</xdr:col>
      <xdr:colOff>50800</xdr:colOff>
      <xdr:row>57</xdr:row>
      <xdr:rowOff>16649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780901"/>
          <a:ext cx="889000" cy="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16649</xdr:rowOff>
    </xdr:from>
    <xdr:to>
      <xdr:col>76</xdr:col>
      <xdr:colOff>114300</xdr:colOff>
      <xdr:row>57</xdr:row>
      <xdr:rowOff>32093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789299"/>
          <a:ext cx="889000" cy="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32093</xdr:rowOff>
    </xdr:from>
    <xdr:to>
      <xdr:col>71</xdr:col>
      <xdr:colOff>177800</xdr:colOff>
      <xdr:row>57</xdr:row>
      <xdr:rowOff>81352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804743"/>
          <a:ext cx="889000" cy="4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123414</xdr:rowOff>
    </xdr:from>
    <xdr:to>
      <xdr:col>85</xdr:col>
      <xdr:colOff>177800</xdr:colOff>
      <xdr:row>57</xdr:row>
      <xdr:rowOff>53564</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2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101841</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0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128901</xdr:rowOff>
    </xdr:from>
    <xdr:to>
      <xdr:col>81</xdr:col>
      <xdr:colOff>101600</xdr:colOff>
      <xdr:row>57</xdr:row>
      <xdr:rowOff>59051</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3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75578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50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137299</xdr:rowOff>
    </xdr:from>
    <xdr:to>
      <xdr:col>76</xdr:col>
      <xdr:colOff>165100</xdr:colOff>
      <xdr:row>57</xdr:row>
      <xdr:rowOff>67449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3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58576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3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152743</xdr:rowOff>
    </xdr:from>
    <xdr:to>
      <xdr:col>72</xdr:col>
      <xdr:colOff>38100</xdr:colOff>
      <xdr:row>57</xdr:row>
      <xdr:rowOff>82893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5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74020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84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30552</xdr:rowOff>
    </xdr:from>
    <xdr:to>
      <xdr:col>67</xdr:col>
      <xdr:colOff>101600</xdr:colOff>
      <xdr:row>57</xdr:row>
      <xdr:rowOff>132152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0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123279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89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42824</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87374"/>
          <a:ext cx="838200" cy="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41148</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85698"/>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34303</xdr:rowOff>
    </xdr:from>
    <xdr:to>
      <xdr:col>71</xdr:col>
      <xdr:colOff>177800</xdr:colOff>
      <xdr:row>79</xdr:row>
      <xdr:rowOff>41148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78853"/>
          <a:ext cx="889000" cy="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163474</xdr:rowOff>
    </xdr:from>
    <xdr:to>
      <xdr:col>85</xdr:col>
      <xdr:colOff>177800</xdr:colOff>
      <xdr:row>79</xdr:row>
      <xdr:rowOff>93624</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78401</xdr:rowOff>
    </xdr:from>
    <xdr:ext cx="378565"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51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161798</xdr:rowOff>
    </xdr:from>
    <xdr:to>
      <xdr:col>72</xdr:col>
      <xdr:colOff>38100</xdr:colOff>
      <xdr:row>79</xdr:row>
      <xdr:rowOff>91948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83075</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4017" y="13627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154953</xdr:rowOff>
    </xdr:from>
    <xdr:to>
      <xdr:col>67</xdr:col>
      <xdr:colOff>101600</xdr:colOff>
      <xdr:row>79</xdr:row>
      <xdr:rowOff>85103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2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76230</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620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149763</xdr:rowOff>
    </xdr:from>
    <xdr:to>
      <xdr:col>85</xdr:col>
      <xdr:colOff>127000</xdr:colOff>
      <xdr:row>97</xdr:row>
      <xdr:rowOff>149927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780413"/>
          <a:ext cx="8382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149763</xdr:rowOff>
    </xdr:from>
    <xdr:to>
      <xdr:col>81</xdr:col>
      <xdr:colOff>50800</xdr:colOff>
      <xdr:row>97</xdr:row>
      <xdr:rowOff>151905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780413"/>
          <a:ext cx="889000" cy="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151905</xdr:rowOff>
    </xdr:from>
    <xdr:to>
      <xdr:col>76</xdr:col>
      <xdr:colOff>114300</xdr:colOff>
      <xdr:row>97</xdr:row>
      <xdr:rowOff>152099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782555"/>
          <a:ext cx="889000" cy="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152099</xdr:rowOff>
    </xdr:from>
    <xdr:to>
      <xdr:col>71</xdr:col>
      <xdr:colOff>177800</xdr:colOff>
      <xdr:row>97</xdr:row>
      <xdr:rowOff>164692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782749"/>
          <a:ext cx="889000" cy="1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45823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5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48883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50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99127</xdr:rowOff>
    </xdr:from>
    <xdr:to>
      <xdr:col>85</xdr:col>
      <xdr:colOff>177800</xdr:colOff>
      <xdr:row>98</xdr:row>
      <xdr:rowOff>29277</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2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62005</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6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98963</xdr:rowOff>
    </xdr:from>
    <xdr:to>
      <xdr:col>81</xdr:col>
      <xdr:colOff>101600</xdr:colOff>
      <xdr:row>98</xdr:row>
      <xdr:rowOff>29113</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2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20240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82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101105</xdr:rowOff>
    </xdr:from>
    <xdr:to>
      <xdr:col>76</xdr:col>
      <xdr:colOff>165100</xdr:colOff>
      <xdr:row>98</xdr:row>
      <xdr:rowOff>31255</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3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22382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82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101299</xdr:rowOff>
    </xdr:from>
    <xdr:to>
      <xdr:col>72</xdr:col>
      <xdr:colOff>38100</xdr:colOff>
      <xdr:row>98</xdr:row>
      <xdr:rowOff>31449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3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22576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82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113892</xdr:rowOff>
    </xdr:from>
    <xdr:to>
      <xdr:col>67</xdr:col>
      <xdr:colOff>101600</xdr:colOff>
      <xdr:row>98</xdr:row>
      <xdr:rowOff>44042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4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35169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83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686550"/>
          <a:ext cx="8382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0</xdr:rowOff>
    </xdr:from>
    <xdr:to>
      <xdr:col>111</xdr:col>
      <xdr:colOff>177800</xdr:colOff>
      <xdr:row>39</xdr:row>
      <xdr:rowOff>35052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0434300" y="6686550"/>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68724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755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35052</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19545300" y="6721602"/>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78630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7651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120650</xdr:rowOff>
    </xdr:from>
    <xdr:to>
      <xdr:col>112</xdr:col>
      <xdr:colOff>38100</xdr:colOff>
      <xdr:row>39</xdr:row>
      <xdr:rowOff>50800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67327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41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155702</xdr:rowOff>
    </xdr:from>
    <xdr:to>
      <xdr:col>107</xdr:col>
      <xdr:colOff>101600</xdr:colOff>
      <xdr:row>39</xdr:row>
      <xdr:rowOff>85852</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7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102379</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446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民生費の住民一人当たりコストは</a:t>
          </a:r>
          <a:r>
            <a:rPr kumimoji="1" lang="en-US" altLang="ja-JP" sz="1300">
              <a:solidFill>
                <a:schemeClr val="tx1"/>
              </a:solidFill>
              <a:latin typeface="ＭＳ Ｐゴシック" panose="020B0600070205080204" pitchFamily="50" charset="-128"/>
              <a:ea typeface="ＭＳ Ｐゴシック" panose="020B0600070205080204" pitchFamily="50" charset="-128"/>
            </a:rPr>
            <a:t>224,099</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円で、類似団体平均を</a:t>
          </a:r>
          <a:r>
            <a:rPr kumimoji="1" lang="en-US" altLang="ja-JP" sz="1300">
              <a:solidFill>
                <a:schemeClr val="tx1"/>
              </a:solidFill>
              <a:latin typeface="ＭＳ Ｐゴシック" panose="020B0600070205080204" pitchFamily="50" charset="-128"/>
              <a:ea typeface="ＭＳ Ｐゴシック" panose="020B0600070205080204" pitchFamily="50" charset="-128"/>
            </a:rPr>
            <a:t>3,931</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円上回っている。前年度より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12,818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円増加しており、その主な要因は、電力・ガス・食料品等価格高騰緊急支援事業や高齢者生活支援ハウス改修事業を実施したためである。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衛生費の住民一人当たりコストは</a:t>
          </a:r>
          <a:r>
            <a:rPr kumimoji="1" lang="en-US" altLang="ja-JP" sz="1300">
              <a:solidFill>
                <a:schemeClr val="tx1"/>
              </a:solidFill>
              <a:latin typeface="ＭＳ Ｐゴシック" panose="020B0600070205080204" pitchFamily="50" charset="-128"/>
              <a:ea typeface="ＭＳ Ｐゴシック" panose="020B0600070205080204" pitchFamily="50" charset="-128"/>
            </a:rPr>
            <a:t>56,547</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円で、類似団体平均を</a:t>
          </a:r>
          <a:r>
            <a:rPr kumimoji="1" lang="en-US" altLang="ja-JP" sz="1300">
              <a:solidFill>
                <a:schemeClr val="tx1"/>
              </a:solidFill>
              <a:latin typeface="ＭＳ Ｐゴシック" panose="020B0600070205080204" pitchFamily="50" charset="-128"/>
              <a:ea typeface="ＭＳ Ｐゴシック" panose="020B0600070205080204" pitchFamily="50" charset="-128"/>
            </a:rPr>
            <a:t>11,401</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円下回っている。前年度より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8,207</a:t>
          </a:r>
          <a:r>
            <a:rPr kumimoji="1" lang="ja-JP" altLang="en-US" sz="1300">
              <a:solidFill>
                <a:schemeClr val="tx1"/>
              </a:solidFill>
              <a:latin typeface="ＭＳ Ｐゴシック" panose="020B0600070205080204" pitchFamily="50" charset="-128"/>
              <a:ea typeface="ＭＳ Ｐゴシック" panose="020B0600070205080204" pitchFamily="50" charset="-128"/>
            </a:rPr>
            <a:t>円減少しており、その主な要因は、広域圏負担金や新型コロナウイルスワクチン接種業務に係る経費が減少したためである。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商工費の住民一人当たりコストは</a:t>
          </a:r>
          <a:r>
            <a:rPr kumimoji="1" lang="en-US" altLang="ja-JP" sz="1300">
              <a:solidFill>
                <a:schemeClr val="tx1"/>
              </a:solidFill>
              <a:latin typeface="ＭＳ Ｐゴシック" panose="020B0600070205080204" pitchFamily="50" charset="-128"/>
              <a:ea typeface="ＭＳ Ｐゴシック" panose="020B0600070205080204" pitchFamily="50" charset="-128"/>
            </a:rPr>
            <a:t>44,530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円で、類似団体平均を</a:t>
          </a:r>
          <a:r>
            <a:rPr kumimoji="1" lang="en-US" altLang="ja-JP" sz="1300">
              <a:solidFill>
                <a:schemeClr val="tx1"/>
              </a:solidFill>
              <a:latin typeface="ＭＳ Ｐゴシック" panose="020B0600070205080204" pitchFamily="50" charset="-128"/>
              <a:ea typeface="ＭＳ Ｐゴシック" panose="020B0600070205080204" pitchFamily="50" charset="-128"/>
            </a:rPr>
            <a:t>16,565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円上回っている。前年度より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10,307</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円増加しており、その主な要因は、プレミアム付商品券事業を実施したためである。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土木費の住民一人当たりコストは</a:t>
          </a:r>
          <a:r>
            <a:rPr kumimoji="1" lang="en-US" altLang="ja-JP" sz="1300">
              <a:solidFill>
                <a:schemeClr val="tx1"/>
              </a:solidFill>
              <a:latin typeface="ＭＳ Ｐゴシック" panose="020B0600070205080204" pitchFamily="50" charset="-128"/>
              <a:ea typeface="ＭＳ Ｐゴシック" panose="020B0600070205080204" pitchFamily="50" charset="-128"/>
            </a:rPr>
            <a:t>65,282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円で、類似団体平均を</a:t>
          </a:r>
          <a:r>
            <a:rPr kumimoji="1" lang="en-US" altLang="ja-JP" sz="1300">
              <a:solidFill>
                <a:schemeClr val="tx1"/>
              </a:solidFill>
              <a:latin typeface="ＭＳ Ｐゴシック" panose="020B0600070205080204" pitchFamily="50" charset="-128"/>
              <a:ea typeface="ＭＳ Ｐゴシック" panose="020B0600070205080204" pitchFamily="50" charset="-128"/>
            </a:rPr>
            <a:t>1,592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円上回っている。前年度より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1,932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円減少しており、その主な要因は、冬期交通対策費が減少したためである。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消防費の住民一人当たりコストは</a:t>
          </a:r>
          <a:r>
            <a:rPr kumimoji="1" lang="en-US" altLang="ja-JP" sz="1300">
              <a:solidFill>
                <a:schemeClr val="tx1"/>
              </a:solidFill>
              <a:latin typeface="ＭＳ Ｐゴシック" panose="020B0600070205080204" pitchFamily="50" charset="-128"/>
              <a:ea typeface="ＭＳ Ｐゴシック" panose="020B0600070205080204" pitchFamily="50" charset="-128"/>
            </a:rPr>
            <a:t>33,482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円で、類似団体平均を</a:t>
          </a:r>
          <a:r>
            <a:rPr kumimoji="1" lang="en-US" altLang="ja-JP" sz="1300">
              <a:solidFill>
                <a:schemeClr val="tx1"/>
              </a:solidFill>
              <a:latin typeface="ＭＳ Ｐゴシック" panose="020B0600070205080204" pitchFamily="50" charset="-128"/>
              <a:ea typeface="ＭＳ Ｐゴシック" panose="020B0600070205080204" pitchFamily="50" charset="-128"/>
            </a:rPr>
            <a:t>6,027</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円上回っている。前年度より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3,933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円増加しており、その主な要因は、広域圏負担金や防災管理総務費が増加したためである。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今後も湯沢市経営戦略に基づいた行財政運営を進め、財政基盤の強化を図る。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秋田県湯沢市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財政調整基金残高については、前年度と比較し</a:t>
          </a:r>
          <a:r>
            <a:rPr kumimoji="1" lang="en-US" altLang="ja-JP" sz="1400">
              <a:solidFill>
                <a:schemeClr val="tx1"/>
              </a:solidFill>
              <a:latin typeface="ＭＳ ゴシック" pitchFamily="49" charset="-128"/>
              <a:ea typeface="ＭＳ ゴシック" pitchFamily="49" charset="-128"/>
            </a:rPr>
            <a:t>1.33</a:t>
          </a:r>
          <a:r>
            <a:rPr kumimoji="1" lang="ja-JP" altLang="en-US" sz="1400">
              <a:solidFill>
                <a:schemeClr val="tx1"/>
              </a:solidFill>
              <a:latin typeface="ＭＳ ゴシック" pitchFamily="49" charset="-128"/>
              <a:ea typeface="ＭＳ ゴシック" pitchFamily="49" charset="-128"/>
            </a:rPr>
            <a:t>ポイント減少しているものの、財源不足や災害などの不測の事態に備え、同等規模を維持している状況にある。</a:t>
          </a:r>
        </a:p>
        <a:p>
          <a:r>
            <a:rPr kumimoji="1" lang="ja-JP" altLang="en-US" sz="1400">
              <a:solidFill>
                <a:schemeClr val="tx1"/>
              </a:solidFill>
              <a:latin typeface="ＭＳ ゴシック" pitchFamily="49" charset="-128"/>
              <a:ea typeface="ＭＳ ゴシック" pitchFamily="49" charset="-128"/>
            </a:rPr>
            <a:t>　実質収支については、前年度と比較し</a:t>
          </a:r>
          <a:r>
            <a:rPr kumimoji="1" lang="en-US" altLang="ja-JP" sz="1400">
              <a:solidFill>
                <a:schemeClr val="tx1"/>
              </a:solidFill>
              <a:latin typeface="ＭＳ ゴシック" pitchFamily="49" charset="-128"/>
              <a:ea typeface="ＭＳ ゴシック" pitchFamily="49" charset="-128"/>
            </a:rPr>
            <a:t>263</a:t>
          </a:r>
          <a:r>
            <a:rPr kumimoji="1" lang="ja-JP" altLang="en-US" sz="1400">
              <a:solidFill>
                <a:schemeClr val="tx1"/>
              </a:solidFill>
              <a:latin typeface="ＭＳ ゴシック" pitchFamily="49" charset="-128"/>
              <a:ea typeface="ＭＳ ゴシック" pitchFamily="49" charset="-128"/>
            </a:rPr>
            <a:t>百万円増加し、</a:t>
          </a:r>
          <a:r>
            <a:rPr kumimoji="1" lang="en-US" altLang="ja-JP" sz="1400">
              <a:solidFill>
                <a:schemeClr val="tx1"/>
              </a:solidFill>
              <a:latin typeface="ＭＳ ゴシック" pitchFamily="49" charset="-128"/>
              <a:ea typeface="ＭＳ ゴシック" pitchFamily="49" charset="-128"/>
            </a:rPr>
            <a:t>1.62</a:t>
          </a:r>
          <a:r>
            <a:rPr kumimoji="1" lang="ja-JP" altLang="en-US" sz="1400">
              <a:solidFill>
                <a:schemeClr val="tx1"/>
              </a:solidFill>
              <a:latin typeface="ＭＳ ゴシック" pitchFamily="49" charset="-128"/>
              <a:ea typeface="ＭＳ ゴシック" pitchFamily="49" charset="-128"/>
            </a:rPr>
            <a:t>ポイント増加した。</a:t>
          </a:r>
        </a:p>
        <a:p>
          <a:r>
            <a:rPr kumimoji="1" lang="ja-JP" altLang="en-US" sz="1400">
              <a:solidFill>
                <a:schemeClr val="tx1"/>
              </a:solidFill>
              <a:latin typeface="ＭＳ ゴシック" pitchFamily="49" charset="-128"/>
              <a:ea typeface="ＭＳ ゴシック" pitchFamily="49" charset="-128"/>
            </a:rPr>
            <a:t>　今後も湯沢市経営戦略に基づいた行財政運営を進め、財政基盤の強化を図る。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秋田県湯沢市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水道事業会計及び下水道事業会計においては、既発債の償還が順次終了してきていることや新規借入れの抑制等により、資金剰余額が前年度比でどちらも増加したことにより、黒字額が増加した。</a:t>
          </a:r>
        </a:p>
        <a:p>
          <a:r>
            <a:rPr kumimoji="1" lang="ja-JP" altLang="en-US" sz="1400">
              <a:solidFill>
                <a:schemeClr val="tx1"/>
              </a:solidFill>
              <a:latin typeface="ＭＳ ゴシック" pitchFamily="49" charset="-128"/>
              <a:ea typeface="ＭＳ ゴシック" pitchFamily="49" charset="-128"/>
            </a:rPr>
            <a:t>　一般会計においては、記録的暖冬によって除排雪費が見込みより大幅に減少したことなどにより、前年度より実質収支の黒字額が増加した。</a:t>
          </a:r>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　介護保険特別会計においては、国庫支出金が見込みより減少したことに加え、保険給付費が見込みより増加したことなどにより、前年度より実質収支の黒字額が減少した。</a:t>
          </a:r>
        </a:p>
        <a:p>
          <a:r>
            <a:rPr kumimoji="1" lang="ja-JP" altLang="en-US" sz="1400">
              <a:solidFill>
                <a:schemeClr val="tx1"/>
              </a:solidFill>
              <a:latin typeface="ＭＳ ゴシック" pitchFamily="49" charset="-128"/>
              <a:ea typeface="ＭＳ ゴシック" pitchFamily="49" charset="-128"/>
            </a:rPr>
            <a:t>　全会計において赤字は発生していないが、各会計において適正な財政運営や企業経営に努める。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秋田県湯沢市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元利償還金は、過疎対策事業債の償還額が増加した一方で、旧合併特例事業債や一般単独事業債、緊急防災・減災事業債等の償還額が減少したことにより、前年度と比較し</a:t>
          </a:r>
          <a:r>
            <a:rPr kumimoji="1" lang="en-US" altLang="ja-JP" sz="1400">
              <a:solidFill>
                <a:schemeClr val="tx1"/>
              </a:solidFill>
              <a:latin typeface="ＭＳ ゴシック" pitchFamily="49" charset="-128"/>
              <a:ea typeface="ＭＳ ゴシック" pitchFamily="49" charset="-128"/>
            </a:rPr>
            <a:t>77</a:t>
          </a:r>
          <a:r>
            <a:rPr kumimoji="1" lang="ja-JP" altLang="en-US" sz="1400">
              <a:solidFill>
                <a:schemeClr val="tx1"/>
              </a:solidFill>
              <a:latin typeface="ＭＳ ゴシック" pitchFamily="49" charset="-128"/>
              <a:ea typeface="ＭＳ ゴシック" pitchFamily="49" charset="-128"/>
            </a:rPr>
            <a:t>百万円減少した。</a:t>
          </a:r>
        </a:p>
        <a:p>
          <a:r>
            <a:rPr kumimoji="1" lang="ja-JP" altLang="en-US" sz="1400">
              <a:solidFill>
                <a:schemeClr val="tx1"/>
              </a:solidFill>
              <a:latin typeface="ＭＳ ゴシック" pitchFamily="49" charset="-128"/>
              <a:ea typeface="ＭＳ ゴシック" pitchFamily="49" charset="-128"/>
            </a:rPr>
            <a:t>　公営企業債の元利償還金に対する繰入金は、既発債の償還が順次終了してきていることや新規借入れの抑制等により、一般会計からの繰入金は減少している。　</a:t>
          </a:r>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　令和６年度及び７年度は借入れする地方債が増加する見込みとなっているが、交付税算入率の高い有利な地方債を活用することで実質公債費比率の改善を図る。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本市では満期一括償還の地方債を発行していないため、該当する数値はない。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秋田県湯沢市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前年度と比較し、充当可能財源等は大きな変動がなかった（△</a:t>
          </a:r>
          <a:r>
            <a:rPr kumimoji="1" lang="en-US" altLang="ja-JP" sz="1400">
              <a:solidFill>
                <a:schemeClr val="tx1"/>
              </a:solidFill>
              <a:latin typeface="ＭＳ ゴシック" pitchFamily="49" charset="-128"/>
              <a:ea typeface="ＭＳ ゴシック" pitchFamily="49" charset="-128"/>
            </a:rPr>
            <a:t>156</a:t>
          </a:r>
          <a:r>
            <a:rPr kumimoji="1" lang="ja-JP" altLang="en-US" sz="1400">
              <a:solidFill>
                <a:schemeClr val="tx1"/>
              </a:solidFill>
              <a:latin typeface="ＭＳ ゴシック" pitchFamily="49" charset="-128"/>
              <a:ea typeface="ＭＳ ゴシック" pitchFamily="49" charset="-128"/>
            </a:rPr>
            <a:t>百万円）ものの、将来負担額が</a:t>
          </a:r>
          <a:r>
            <a:rPr kumimoji="1" lang="en-US" altLang="ja-JP" sz="1400">
              <a:solidFill>
                <a:schemeClr val="tx1"/>
              </a:solidFill>
              <a:latin typeface="ＭＳ ゴシック" pitchFamily="49" charset="-128"/>
              <a:ea typeface="ＭＳ ゴシック" pitchFamily="49" charset="-128"/>
            </a:rPr>
            <a:t>1,195</a:t>
          </a:r>
          <a:r>
            <a:rPr kumimoji="1" lang="ja-JP" altLang="en-US" sz="1400">
              <a:solidFill>
                <a:schemeClr val="tx1"/>
              </a:solidFill>
              <a:latin typeface="ＭＳ ゴシック" pitchFamily="49" charset="-128"/>
              <a:ea typeface="ＭＳ ゴシック" pitchFamily="49" charset="-128"/>
            </a:rPr>
            <a:t>百万円増加したことにより、分子は</a:t>
          </a:r>
          <a:r>
            <a:rPr kumimoji="1" lang="en-US" altLang="ja-JP" sz="1400">
              <a:solidFill>
                <a:schemeClr val="tx1"/>
              </a:solidFill>
              <a:latin typeface="ＭＳ ゴシック" pitchFamily="49" charset="-128"/>
              <a:ea typeface="ＭＳ ゴシック" pitchFamily="49" charset="-128"/>
            </a:rPr>
            <a:t>1,353</a:t>
          </a:r>
          <a:r>
            <a:rPr kumimoji="1" lang="ja-JP" altLang="en-US" sz="1400">
              <a:solidFill>
                <a:schemeClr val="tx1"/>
              </a:solidFill>
              <a:latin typeface="ＭＳ ゴシック" pitchFamily="49" charset="-128"/>
              <a:ea typeface="ＭＳ ゴシック" pitchFamily="49" charset="-128"/>
            </a:rPr>
            <a:t>百万円の増となっている。</a:t>
          </a:r>
        </a:p>
        <a:p>
          <a:r>
            <a:rPr kumimoji="1" lang="ja-JP" altLang="en-US" sz="1400">
              <a:solidFill>
                <a:schemeClr val="tx1"/>
              </a:solidFill>
              <a:latin typeface="ＭＳ ゴシック" pitchFamily="49" charset="-128"/>
              <a:ea typeface="ＭＳ ゴシック" pitchFamily="49" charset="-128"/>
            </a:rPr>
            <a:t>　将来負担額については、地方債の償還額が発行額を上回ったことにより、一般会計等に係る地方債の現在高が</a:t>
          </a:r>
          <a:r>
            <a:rPr kumimoji="1" lang="en-US" altLang="ja-JP" sz="1400">
              <a:solidFill>
                <a:schemeClr val="tx1"/>
              </a:solidFill>
              <a:latin typeface="ＭＳ ゴシック" pitchFamily="49" charset="-128"/>
              <a:ea typeface="ＭＳ ゴシック" pitchFamily="49" charset="-128"/>
            </a:rPr>
            <a:t>361</a:t>
          </a:r>
          <a:r>
            <a:rPr kumimoji="1" lang="ja-JP" altLang="en-US" sz="1400">
              <a:solidFill>
                <a:schemeClr val="tx1"/>
              </a:solidFill>
              <a:latin typeface="ＭＳ ゴシック" pitchFamily="49" charset="-128"/>
              <a:ea typeface="ＭＳ ゴシック" pitchFamily="49" charset="-128"/>
            </a:rPr>
            <a:t>百万円減少したほか、公営企業債等繰入見込額が</a:t>
          </a:r>
          <a:r>
            <a:rPr kumimoji="1" lang="en-US" altLang="ja-JP" sz="1400">
              <a:solidFill>
                <a:schemeClr val="tx1"/>
              </a:solidFill>
              <a:latin typeface="ＭＳ ゴシック" pitchFamily="49" charset="-128"/>
              <a:ea typeface="ＭＳ ゴシック" pitchFamily="49" charset="-128"/>
            </a:rPr>
            <a:t>738</a:t>
          </a:r>
          <a:r>
            <a:rPr kumimoji="1" lang="ja-JP" altLang="en-US" sz="1400">
              <a:solidFill>
                <a:schemeClr val="tx1"/>
              </a:solidFill>
              <a:latin typeface="ＭＳ ゴシック" pitchFamily="49" charset="-128"/>
              <a:ea typeface="ＭＳ ゴシック" pitchFamily="49" charset="-128"/>
            </a:rPr>
            <a:t>百万円減少している一方、大型普通建設事業に伴う債務負担行為に基づく支出額が</a:t>
          </a:r>
          <a:r>
            <a:rPr kumimoji="1" lang="en-US" altLang="ja-JP" sz="1400">
              <a:solidFill>
                <a:schemeClr val="tx1"/>
              </a:solidFill>
              <a:latin typeface="ＭＳ ゴシック" pitchFamily="49" charset="-128"/>
              <a:ea typeface="ＭＳ ゴシック" pitchFamily="49" charset="-128"/>
            </a:rPr>
            <a:t>2,026</a:t>
          </a:r>
          <a:r>
            <a:rPr kumimoji="1" lang="ja-JP" altLang="en-US" sz="1400">
              <a:solidFill>
                <a:schemeClr val="tx1"/>
              </a:solidFill>
              <a:latin typeface="ＭＳ ゴシック" pitchFamily="49" charset="-128"/>
              <a:ea typeface="ＭＳ ゴシック" pitchFamily="49" charset="-128"/>
            </a:rPr>
            <a:t>百万円増加している。</a:t>
          </a:r>
        </a:p>
        <a:p>
          <a:r>
            <a:rPr kumimoji="1" lang="ja-JP" altLang="en-US" sz="1400">
              <a:solidFill>
                <a:schemeClr val="tx1"/>
              </a:solidFill>
              <a:latin typeface="ＭＳ ゴシック" pitchFamily="49" charset="-128"/>
              <a:ea typeface="ＭＳ ゴシック" pitchFamily="49" charset="-128"/>
            </a:rPr>
            <a:t>　今後は、将来負担額を減少させるべく、事業の精査等により地方債の新規発行を抑制するとともに、充当可能基金の確保や公営企業の運営の健全化を図り、引き続き将来負担比率の改善に努める。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秋田県湯沢市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令和５年度末の基金全体の残高は、前年度と比較して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354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財政調整基金は、前年度実質収支の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と基金運用利子を合わせた</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424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百万円を積立てした一方で、財源の補てんのため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602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百万円を取崩したことにより、前年度末と比較して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178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減債基金は、取崩しを行わず、１百万円を積立てしたことにより、前年度末と比較して２百万円増加した。</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その他特定目的基金は、地域振興基金、公共施設解体基金及び森林環境譲与税基金は前年度末より残高が減少した一方で、ふるさと輝き基金は増加したほか、新たに電源立地地域対策事業基金を積立てした。その他特定目的基金残高は、前年度末と比較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178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財政調整基金については、財源の補てんのための取崩しによって残高は減少傾向にあるが、令和３年に策定した湯沢市財政運営方針では、令和８年度において普通会計予算の１割強を目安とする</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億円を維持する目標としている。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地域振興基金は積立てを行わず、今後取崩しのみを行う予定であるほか、公共施設の解体に伴い公共施設解体基金の取崩しを見込んでいることから、基金残高は減少傾向で推移するものと見込まれる。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地域振興基金：地域における住民の連帯の強化及び旧市町村単位での地域振興に資する事業に充当。</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ふるさと輝き基金：まちづくり、教育・子育て支援、健康福祉、地域文化の継承、地場産業振興の事業に充当。</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公共施設解体基金：公共施設の解体及び撤去に要する経費に充当。</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電源立地地域対策事業基金：電源立地地域対策事業に要する経費に充当。</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森林環境譲与税基金：森林の整備及びその促進に関する施策に要する経費に充当。</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地域振興基金：運用益２百万円積立てた一方、地域振興に資する事業への充当のため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290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百万円を取崩したため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287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ふるさと輝き基金：寄附者が指定した事業への充当のため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475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百万円を取崩した一方で、</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541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百万円積立てしたため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公共施設解体基金：公共施設の解体等の経費への充当のため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232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百万円を取崩した一方で、</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111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百万円積立てしたことにより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減少した。</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電源立地地域対策事業基金：新たに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175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百万円を積立てした。</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森林環境譲与税基金：森林整備等の経費への充当のため５百万円を取崩した一方で、１百万円積立てしたことにより４百万円減少した。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各基金とも、基金条例に基づき適正な運用、管理を行い、将来の事業計画に合わせて計画的に活用していく。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財政調整基金は、前年度実質収支の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と基金運用利子を合わせた</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424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百万円を積立てした一方で、財源の補てんのため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602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百万円を取崩したことにより、前年度末と比較して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178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財政調整基金については、財源の補てんのための取崩しによって残高は減少傾向にあるが、令和３年に策定した湯沢市財政運営方針では、令和８年度において普通会計予算の１割強を目安とする</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億円を維持する目標としている。</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減債基金は、取崩しを行わず、１百万円を積立てしたことにより、前年度末と比較して２百万円増加した。</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基本的には、地方債償還残高増加相当分を積立てるが、将来負担の増大を考慮し、繰上償還の財源として計画的な取崩しを検討していく。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31372020</v>
      </c>
      <c r="BO4" s="371"/>
      <c r="BP4" s="371"/>
      <c r="BQ4" s="371"/>
      <c r="BR4" s="371"/>
      <c r="BS4" s="371"/>
      <c r="BT4" s="371"/>
      <c r="BU4" s="372"/>
      <c r="BV4" s="370">
        <v>30496181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7</v>
      </c>
      <c r="CU4" s="377"/>
      <c r="CV4" s="377"/>
      <c r="CW4" s="377"/>
      <c r="CX4" s="377"/>
      <c r="CY4" s="377"/>
      <c r="CZ4" s="377"/>
      <c r="DA4" s="378"/>
      <c r="DB4" s="376">
        <v>5.4</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30079586</v>
      </c>
      <c r="BO5" s="408"/>
      <c r="BP5" s="408"/>
      <c r="BQ5" s="408"/>
      <c r="BR5" s="408"/>
      <c r="BS5" s="408"/>
      <c r="BT5" s="408"/>
      <c r="BU5" s="409"/>
      <c r="BV5" s="407">
        <v>29596316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96.2</v>
      </c>
      <c r="CU5" s="405"/>
      <c r="CV5" s="405"/>
      <c r="CW5" s="405"/>
      <c r="CX5" s="405"/>
      <c r="CY5" s="405"/>
      <c r="CZ5" s="405"/>
      <c r="DA5" s="406"/>
      <c r="DB5" s="404">
        <v>95.9</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1292434</v>
      </c>
      <c r="BO6" s="408"/>
      <c r="BP6" s="408"/>
      <c r="BQ6" s="408"/>
      <c r="BR6" s="408"/>
      <c r="BS6" s="408"/>
      <c r="BT6" s="408"/>
      <c r="BU6" s="409"/>
      <c r="BV6" s="407">
        <v>899865</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96.7</v>
      </c>
      <c r="CU6" s="445"/>
      <c r="CV6" s="445"/>
      <c r="CW6" s="445"/>
      <c r="CX6" s="445"/>
      <c r="CY6" s="445"/>
      <c r="CZ6" s="445"/>
      <c r="DA6" s="446"/>
      <c r="DB6" s="444">
        <v>96.9</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185989</v>
      </c>
      <c r="BO7" s="408"/>
      <c r="BP7" s="408"/>
      <c r="BQ7" s="408"/>
      <c r="BR7" s="408"/>
      <c r="BS7" s="408"/>
      <c r="BT7" s="408"/>
      <c r="BU7" s="409"/>
      <c r="BV7" s="407">
        <v>56616</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15850445</v>
      </c>
      <c r="CU7" s="408"/>
      <c r="CV7" s="408"/>
      <c r="CW7" s="408"/>
      <c r="CX7" s="408"/>
      <c r="CY7" s="408"/>
      <c r="CZ7" s="408"/>
      <c r="DA7" s="409"/>
      <c r="DB7" s="407">
        <v>15745243</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1106445</v>
      </c>
      <c r="BO8" s="408"/>
      <c r="BP8" s="408"/>
      <c r="BQ8" s="408"/>
      <c r="BR8" s="408"/>
      <c r="BS8" s="408"/>
      <c r="BT8" s="408"/>
      <c r="BU8" s="409"/>
      <c r="BV8" s="407">
        <v>843249</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0.32</v>
      </c>
      <c r="CU8" s="448"/>
      <c r="CV8" s="448"/>
      <c r="CW8" s="448"/>
      <c r="CX8" s="448"/>
      <c r="CY8" s="448"/>
      <c r="CZ8" s="448"/>
      <c r="DA8" s="449"/>
      <c r="DB8" s="447">
        <v>0.32</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42091</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263196</v>
      </c>
      <c r="BO9" s="408"/>
      <c r="BP9" s="408"/>
      <c r="BQ9" s="408"/>
      <c r="BR9" s="408"/>
      <c r="BS9" s="408"/>
      <c r="BT9" s="408"/>
      <c r="BU9" s="409"/>
      <c r="BV9" s="407">
        <v>84652</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14</v>
      </c>
      <c r="CU9" s="405"/>
      <c r="CV9" s="405"/>
      <c r="CW9" s="405"/>
      <c r="CX9" s="405"/>
      <c r="CY9" s="405"/>
      <c r="CZ9" s="405"/>
      <c r="DA9" s="406"/>
      <c r="DB9" s="404">
        <v>14.9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46613</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423796</v>
      </c>
      <c r="BO10" s="408"/>
      <c r="BP10" s="408"/>
      <c r="BQ10" s="408"/>
      <c r="BR10" s="408"/>
      <c r="BS10" s="408"/>
      <c r="BT10" s="408"/>
      <c r="BU10" s="409"/>
      <c r="BV10" s="407">
        <v>377101</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40531</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601530</v>
      </c>
      <c r="BO12" s="408"/>
      <c r="BP12" s="408"/>
      <c r="BQ12" s="408"/>
      <c r="BR12" s="408"/>
      <c r="BS12" s="408"/>
      <c r="BT12" s="408"/>
      <c r="BU12" s="409"/>
      <c r="BV12" s="407">
        <v>369111</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40364</v>
      </c>
      <c r="S13" s="492"/>
      <c r="T13" s="492"/>
      <c r="U13" s="492"/>
      <c r="V13" s="493"/>
      <c r="W13" s="423" t="s">
        <v>131</v>
      </c>
      <c r="X13" s="424"/>
      <c r="Y13" s="424"/>
      <c r="Z13" s="424"/>
      <c r="AA13" s="424"/>
      <c r="AB13" s="414"/>
      <c r="AC13" s="458">
        <v>2532</v>
      </c>
      <c r="AD13" s="459"/>
      <c r="AE13" s="459"/>
      <c r="AF13" s="459"/>
      <c r="AG13" s="501"/>
      <c r="AH13" s="458">
        <v>2839</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85462</v>
      </c>
      <c r="BO13" s="408"/>
      <c r="BP13" s="408"/>
      <c r="BQ13" s="408"/>
      <c r="BR13" s="408"/>
      <c r="BS13" s="408"/>
      <c r="BT13" s="408"/>
      <c r="BU13" s="409"/>
      <c r="BV13" s="407">
        <v>92642</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11.9</v>
      </c>
      <c r="CU13" s="405"/>
      <c r="CV13" s="405"/>
      <c r="CW13" s="405"/>
      <c r="CX13" s="405"/>
      <c r="CY13" s="405"/>
      <c r="CZ13" s="405"/>
      <c r="DA13" s="406"/>
      <c r="DB13" s="404">
        <v>12.2</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41479</v>
      </c>
      <c r="S14" s="492"/>
      <c r="T14" s="492"/>
      <c r="U14" s="492"/>
      <c r="V14" s="493"/>
      <c r="W14" s="397"/>
      <c r="X14" s="398"/>
      <c r="Y14" s="398"/>
      <c r="Z14" s="398"/>
      <c r="AA14" s="398"/>
      <c r="AB14" s="387"/>
      <c r="AC14" s="494">
        <v>12.1</v>
      </c>
      <c r="AD14" s="495"/>
      <c r="AE14" s="495"/>
      <c r="AF14" s="495"/>
      <c r="AG14" s="496"/>
      <c r="AH14" s="494">
        <v>12.5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64.3</v>
      </c>
      <c r="CU14" s="506"/>
      <c r="CV14" s="506"/>
      <c r="CW14" s="506"/>
      <c r="CX14" s="506"/>
      <c r="CY14" s="506"/>
      <c r="CZ14" s="506"/>
      <c r="DA14" s="507"/>
      <c r="DB14" s="505">
        <v>54.7</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41333</v>
      </c>
      <c r="S15" s="492"/>
      <c r="T15" s="492"/>
      <c r="U15" s="492"/>
      <c r="V15" s="493"/>
      <c r="W15" s="423" t="s">
        <v>137</v>
      </c>
      <c r="X15" s="424"/>
      <c r="Y15" s="424"/>
      <c r="Z15" s="424"/>
      <c r="AA15" s="424"/>
      <c r="AB15" s="414"/>
      <c r="AC15" s="458">
        <v>6516</v>
      </c>
      <c r="AD15" s="459"/>
      <c r="AE15" s="459"/>
      <c r="AF15" s="459"/>
      <c r="AG15" s="501"/>
      <c r="AH15" s="458">
        <v>7330</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4697317</v>
      </c>
      <c r="BO15" s="371"/>
      <c r="BP15" s="371"/>
      <c r="BQ15" s="371"/>
      <c r="BR15" s="371"/>
      <c r="BS15" s="371"/>
      <c r="BT15" s="371"/>
      <c r="BU15" s="372"/>
      <c r="BV15" s="370">
        <v>4570254</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31</v>
      </c>
      <c r="AD16" s="495"/>
      <c r="AE16" s="495"/>
      <c r="AF16" s="495"/>
      <c r="AG16" s="496"/>
      <c r="AH16" s="494">
        <v>32.200000000000003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14529834</v>
      </c>
      <c r="BO16" s="408"/>
      <c r="BP16" s="408"/>
      <c r="BQ16" s="408"/>
      <c r="BR16" s="408"/>
      <c r="BS16" s="408"/>
      <c r="BT16" s="408"/>
      <c r="BU16" s="409"/>
      <c r="BV16" s="407">
        <v>14468594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141</v>
      </c>
      <c r="S17" s="514"/>
      <c r="T17" s="514"/>
      <c r="U17" s="514"/>
      <c r="V17" s="515"/>
      <c r="W17" s="423" t="s">
        <v>144</v>
      </c>
      <c r="X17" s="424"/>
      <c r="Y17" s="424"/>
      <c r="Z17" s="424"/>
      <c r="AA17" s="424"/>
      <c r="AB17" s="414"/>
      <c r="AC17" s="458">
        <v>11957</v>
      </c>
      <c r="AD17" s="459"/>
      <c r="AE17" s="459"/>
      <c r="AF17" s="459"/>
      <c r="AG17" s="501"/>
      <c r="AH17" s="458">
        <v>12596</v>
      </c>
      <c r="AI17" s="459"/>
      <c r="AJ17" s="459"/>
      <c r="AK17" s="459"/>
      <c r="AL17" s="460"/>
      <c r="AM17" s="436"/>
      <c r="AN17" s="437"/>
      <c r="AO17" s="437"/>
      <c r="AP17" s="437"/>
      <c r="AQ17" s="437"/>
      <c r="AR17" s="437"/>
      <c r="AS17" s="437"/>
      <c r="AT17" s="438"/>
      <c r="AU17" s="439"/>
      <c r="AV17" s="440"/>
      <c r="AW17" s="440"/>
      <c r="AX17" s="440"/>
      <c r="AY17" s="441" t="s">
        <v>145</v>
      </c>
      <c r="AZ17" s="442"/>
      <c r="BA17" s="442"/>
      <c r="BB17" s="442"/>
      <c r="BC17" s="442"/>
      <c r="BD17" s="442"/>
      <c r="BE17" s="442"/>
      <c r="BF17" s="442"/>
      <c r="BG17" s="442"/>
      <c r="BH17" s="442"/>
      <c r="BI17" s="442"/>
      <c r="BJ17" s="442"/>
      <c r="BK17" s="442"/>
      <c r="BL17" s="442"/>
      <c r="BM17" s="443"/>
      <c r="BN17" s="407">
        <v>5834186</v>
      </c>
      <c r="BO17" s="408"/>
      <c r="BP17" s="408"/>
      <c r="BQ17" s="408"/>
      <c r="BR17" s="408"/>
      <c r="BS17" s="408"/>
      <c r="BT17" s="408"/>
      <c r="BU17" s="409"/>
      <c r="BV17" s="407">
        <v>5681062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146</v>
      </c>
      <c r="C18" s="450"/>
      <c r="D18" s="450"/>
      <c r="E18" s="530"/>
      <c r="F18" s="530"/>
      <c r="G18" s="530"/>
      <c r="H18" s="530"/>
      <c r="I18" s="530"/>
      <c r="J18" s="530"/>
      <c r="K18" s="530"/>
      <c r="L18" s="531">
        <v>790.91</v>
      </c>
      <c r="M18" s="531"/>
      <c r="N18" s="531"/>
      <c r="O18" s="531"/>
      <c r="P18" s="531"/>
      <c r="Q18" s="531"/>
      <c r="R18" s="532"/>
      <c r="S18" s="532"/>
      <c r="T18" s="532"/>
      <c r="U18" s="532"/>
      <c r="V18" s="533"/>
      <c r="W18" s="425"/>
      <c r="X18" s="426"/>
      <c r="Y18" s="426"/>
      <c r="Z18" s="426"/>
      <c r="AA18" s="426"/>
      <c r="AB18" s="417"/>
      <c r="AC18" s="534">
        <v>56.9</v>
      </c>
      <c r="AD18" s="535"/>
      <c r="AE18" s="535"/>
      <c r="AF18" s="535"/>
      <c r="AG18" s="536"/>
      <c r="AH18" s="534">
        <v>55.3</v>
      </c>
      <c r="AI18" s="535"/>
      <c r="AJ18" s="535"/>
      <c r="AK18" s="535"/>
      <c r="AL18" s="537"/>
      <c r="AM18" s="436"/>
      <c r="AN18" s="437"/>
      <c r="AO18" s="437"/>
      <c r="AP18" s="437"/>
      <c r="AQ18" s="437"/>
      <c r="AR18" s="437"/>
      <c r="AS18" s="437"/>
      <c r="AT18" s="438"/>
      <c r="AU18" s="439"/>
      <c r="AV18" s="440"/>
      <c r="AW18" s="440"/>
      <c r="AX18" s="440"/>
      <c r="AY18" s="441" t="s">
        <v>147</v>
      </c>
      <c r="AZ18" s="442"/>
      <c r="BA18" s="442"/>
      <c r="BB18" s="442"/>
      <c r="BC18" s="442"/>
      <c r="BD18" s="442"/>
      <c r="BE18" s="442"/>
      <c r="BF18" s="442"/>
      <c r="BG18" s="442"/>
      <c r="BH18" s="442"/>
      <c r="BI18" s="442"/>
      <c r="BJ18" s="442"/>
      <c r="BK18" s="442"/>
      <c r="BL18" s="442"/>
      <c r="BM18" s="443"/>
      <c r="BN18" s="407">
        <v>15314362</v>
      </c>
      <c r="BO18" s="408"/>
      <c r="BP18" s="408"/>
      <c r="BQ18" s="408"/>
      <c r="BR18" s="408"/>
      <c r="BS18" s="408"/>
      <c r="BT18" s="408"/>
      <c r="BU18" s="409"/>
      <c r="BV18" s="407">
        <v>15190340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148</v>
      </c>
      <c r="C19" s="450"/>
      <c r="D19" s="450"/>
      <c r="E19" s="530"/>
      <c r="F19" s="530"/>
      <c r="G19" s="530"/>
      <c r="H19" s="530"/>
      <c r="I19" s="530"/>
      <c r="J19" s="530"/>
      <c r="K19" s="530"/>
      <c r="L19" s="538">
        <v>53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149</v>
      </c>
      <c r="AZ19" s="442"/>
      <c r="BA19" s="442"/>
      <c r="BB19" s="442"/>
      <c r="BC19" s="442"/>
      <c r="BD19" s="442"/>
      <c r="BE19" s="442"/>
      <c r="BF19" s="442"/>
      <c r="BG19" s="442"/>
      <c r="BH19" s="442"/>
      <c r="BI19" s="442"/>
      <c r="BJ19" s="442"/>
      <c r="BK19" s="442"/>
      <c r="BL19" s="442"/>
      <c r="BM19" s="443"/>
      <c r="BN19" s="407">
        <v>20044146</v>
      </c>
      <c r="BO19" s="408"/>
      <c r="BP19" s="408"/>
      <c r="BQ19" s="408"/>
      <c r="BR19" s="408"/>
      <c r="BS19" s="408"/>
      <c r="BT19" s="408"/>
      <c r="BU19" s="409"/>
      <c r="BV19" s="407">
        <v>19155260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150</v>
      </c>
      <c r="C20" s="450"/>
      <c r="D20" s="450"/>
      <c r="E20" s="530"/>
      <c r="F20" s="530"/>
      <c r="G20" s="530"/>
      <c r="H20" s="530"/>
      <c r="I20" s="530"/>
      <c r="J20" s="530"/>
      <c r="K20" s="530"/>
      <c r="L20" s="538">
        <v>15685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152</v>
      </c>
      <c r="C22" s="551"/>
      <c r="D22" s="552"/>
      <c r="E22" s="419" t="s">
        <v>1</v>
      </c>
      <c r="F22" s="424"/>
      <c r="G22" s="424"/>
      <c r="H22" s="424"/>
      <c r="I22" s="424"/>
      <c r="J22" s="424"/>
      <c r="K22" s="414"/>
      <c r="L22" s="419" t="s">
        <v>153</v>
      </c>
      <c r="M22" s="424"/>
      <c r="N22" s="424"/>
      <c r="O22" s="424"/>
      <c r="P22" s="414"/>
      <c r="Q22" s="582" t="s">
        <v>154</v>
      </c>
      <c r="R22" s="583"/>
      <c r="S22" s="583"/>
      <c r="T22" s="583"/>
      <c r="U22" s="583"/>
      <c r="V22" s="584"/>
      <c r="W22" s="550" t="s">
        <v>155</v>
      </c>
      <c r="X22" s="551"/>
      <c r="Y22" s="552"/>
      <c r="Z22" s="419" t="s">
        <v>1</v>
      </c>
      <c r="AA22" s="424"/>
      <c r="AB22" s="424"/>
      <c r="AC22" s="424"/>
      <c r="AD22" s="424"/>
      <c r="AE22" s="424"/>
      <c r="AF22" s="424"/>
      <c r="AG22" s="414"/>
      <c r="AH22" s="588" t="s">
        <v>156</v>
      </c>
      <c r="AI22" s="424"/>
      <c r="AJ22" s="424"/>
      <c r="AK22" s="424"/>
      <c r="AL22" s="414"/>
      <c r="AM22" s="588" t="s">
        <v>157</v>
      </c>
      <c r="AN22" s="589"/>
      <c r="AO22" s="589"/>
      <c r="AP22" s="589"/>
      <c r="AQ22" s="589"/>
      <c r="AR22" s="590"/>
      <c r="AS22" s="582" t="s">
        <v>154</v>
      </c>
      <c r="AT22" s="583"/>
      <c r="AU22" s="583"/>
      <c r="AV22" s="583"/>
      <c r="AW22" s="583"/>
      <c r="AX22" s="594"/>
      <c r="AY22" s="367" t="s">
        <v>158</v>
      </c>
      <c r="AZ22" s="368"/>
      <c r="BA22" s="368"/>
      <c r="BB22" s="368"/>
      <c r="BC22" s="368"/>
      <c r="BD22" s="368"/>
      <c r="BE22" s="368"/>
      <c r="BF22" s="368"/>
      <c r="BG22" s="368"/>
      <c r="BH22" s="368"/>
      <c r="BI22" s="368"/>
      <c r="BJ22" s="368"/>
      <c r="BK22" s="368"/>
      <c r="BL22" s="368"/>
      <c r="BM22" s="369"/>
      <c r="BN22" s="370">
        <v>29792065</v>
      </c>
      <c r="BO22" s="371"/>
      <c r="BP22" s="371"/>
      <c r="BQ22" s="371"/>
      <c r="BR22" s="371"/>
      <c r="BS22" s="371"/>
      <c r="BT22" s="371"/>
      <c r="BU22" s="372"/>
      <c r="BV22" s="370">
        <v>30101655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159</v>
      </c>
      <c r="AZ23" s="442"/>
      <c r="BA23" s="442"/>
      <c r="BB23" s="442"/>
      <c r="BC23" s="442"/>
      <c r="BD23" s="442"/>
      <c r="BE23" s="442"/>
      <c r="BF23" s="442"/>
      <c r="BG23" s="442"/>
      <c r="BH23" s="442"/>
      <c r="BI23" s="442"/>
      <c r="BJ23" s="442"/>
      <c r="BK23" s="442"/>
      <c r="BL23" s="442"/>
      <c r="BM23" s="443"/>
      <c r="BN23" s="407">
        <v>24177604</v>
      </c>
      <c r="BO23" s="408"/>
      <c r="BP23" s="408"/>
      <c r="BQ23" s="408"/>
      <c r="BR23" s="408"/>
      <c r="BS23" s="408"/>
      <c r="BT23" s="408"/>
      <c r="BU23" s="409"/>
      <c r="BV23" s="407">
        <v>24148217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160</v>
      </c>
      <c r="F24" s="437"/>
      <c r="G24" s="437"/>
      <c r="H24" s="437"/>
      <c r="I24" s="437"/>
      <c r="J24" s="437"/>
      <c r="K24" s="438"/>
      <c r="L24" s="458">
        <v>1</v>
      </c>
      <c r="M24" s="459"/>
      <c r="N24" s="459"/>
      <c r="O24" s="459"/>
      <c r="P24" s="501"/>
      <c r="Q24" s="458">
        <v>8030</v>
      </c>
      <c r="R24" s="459"/>
      <c r="S24" s="459"/>
      <c r="T24" s="459"/>
      <c r="U24" s="459"/>
      <c r="V24" s="501"/>
      <c r="W24" s="553"/>
      <c r="X24" s="554"/>
      <c r="Y24" s="555"/>
      <c r="Z24" s="457" t="s">
        <v>161</v>
      </c>
      <c r="AA24" s="437"/>
      <c r="AB24" s="437"/>
      <c r="AC24" s="437"/>
      <c r="AD24" s="437"/>
      <c r="AE24" s="437"/>
      <c r="AF24" s="437"/>
      <c r="AG24" s="438"/>
      <c r="AH24" s="458">
        <v>402</v>
      </c>
      <c r="AI24" s="459"/>
      <c r="AJ24" s="459"/>
      <c r="AK24" s="459"/>
      <c r="AL24" s="501"/>
      <c r="AM24" s="458">
        <v>1285194</v>
      </c>
      <c r="AN24" s="459"/>
      <c r="AO24" s="459"/>
      <c r="AP24" s="459"/>
      <c r="AQ24" s="459"/>
      <c r="AR24" s="501"/>
      <c r="AS24" s="458">
        <v>3197</v>
      </c>
      <c r="AT24" s="459"/>
      <c r="AU24" s="459"/>
      <c r="AV24" s="459"/>
      <c r="AW24" s="459"/>
      <c r="AX24" s="460"/>
      <c r="AY24" s="523" t="s">
        <v>162</v>
      </c>
      <c r="AZ24" s="524"/>
      <c r="BA24" s="524"/>
      <c r="BB24" s="524"/>
      <c r="BC24" s="524"/>
      <c r="BD24" s="524"/>
      <c r="BE24" s="524"/>
      <c r="BF24" s="524"/>
      <c r="BG24" s="524"/>
      <c r="BH24" s="524"/>
      <c r="BI24" s="524"/>
      <c r="BJ24" s="524"/>
      <c r="BK24" s="524"/>
      <c r="BL24" s="524"/>
      <c r="BM24" s="525"/>
      <c r="BN24" s="407">
        <v>21932790</v>
      </c>
      <c r="BO24" s="408"/>
      <c r="BP24" s="408"/>
      <c r="BQ24" s="408"/>
      <c r="BR24" s="408"/>
      <c r="BS24" s="408"/>
      <c r="BT24" s="408"/>
      <c r="BU24" s="409"/>
      <c r="BV24" s="407">
        <v>21419542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163</v>
      </c>
      <c r="F25" s="437"/>
      <c r="G25" s="437"/>
      <c r="H25" s="437"/>
      <c r="I25" s="437"/>
      <c r="J25" s="437"/>
      <c r="K25" s="438"/>
      <c r="L25" s="458">
        <v>1</v>
      </c>
      <c r="M25" s="459"/>
      <c r="N25" s="459"/>
      <c r="O25" s="459"/>
      <c r="P25" s="501"/>
      <c r="Q25" s="458">
        <v>6660</v>
      </c>
      <c r="R25" s="459"/>
      <c r="S25" s="459"/>
      <c r="T25" s="459"/>
      <c r="U25" s="459"/>
      <c r="V25" s="501"/>
      <c r="W25" s="553"/>
      <c r="X25" s="554"/>
      <c r="Y25" s="555"/>
      <c r="Z25" s="457" t="s">
        <v>164</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v>14009414</v>
      </c>
      <c r="BO25" s="371"/>
      <c r="BP25" s="371"/>
      <c r="BQ25" s="371"/>
      <c r="BR25" s="371"/>
      <c r="BS25" s="371"/>
      <c r="BT25" s="371"/>
      <c r="BU25" s="372"/>
      <c r="BV25" s="370">
        <v>3856093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166</v>
      </c>
      <c r="F26" s="437"/>
      <c r="G26" s="437"/>
      <c r="H26" s="437"/>
      <c r="I26" s="437"/>
      <c r="J26" s="437"/>
      <c r="K26" s="438"/>
      <c r="L26" s="458">
        <v>1</v>
      </c>
      <c r="M26" s="459"/>
      <c r="N26" s="459"/>
      <c r="O26" s="459"/>
      <c r="P26" s="501"/>
      <c r="Q26" s="458">
        <v>5620</v>
      </c>
      <c r="R26" s="459"/>
      <c r="S26" s="459"/>
      <c r="T26" s="459"/>
      <c r="U26" s="459"/>
      <c r="V26" s="501"/>
      <c r="W26" s="553"/>
      <c r="X26" s="554"/>
      <c r="Y26" s="555"/>
      <c r="Z26" s="457" t="s">
        <v>167</v>
      </c>
      <c r="AA26" s="559"/>
      <c r="AB26" s="559"/>
      <c r="AC26" s="559"/>
      <c r="AD26" s="559"/>
      <c r="AE26" s="559"/>
      <c r="AF26" s="559"/>
      <c r="AG26" s="560"/>
      <c r="AH26" s="458">
        <v>35</v>
      </c>
      <c r="AI26" s="459"/>
      <c r="AJ26" s="459"/>
      <c r="AK26" s="459"/>
      <c r="AL26" s="501"/>
      <c r="AM26" s="458">
        <v>100835</v>
      </c>
      <c r="AN26" s="459"/>
      <c r="AO26" s="459"/>
      <c r="AP26" s="459"/>
      <c r="AQ26" s="459"/>
      <c r="AR26" s="501"/>
      <c r="AS26" s="458">
        <v>2881</v>
      </c>
      <c r="AT26" s="459"/>
      <c r="AU26" s="459"/>
      <c r="AV26" s="459"/>
      <c r="AW26" s="459"/>
      <c r="AX26" s="460"/>
      <c r="AY26" s="410" t="s">
        <v>168</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169</v>
      </c>
      <c r="F27" s="437"/>
      <c r="G27" s="437"/>
      <c r="H27" s="437"/>
      <c r="I27" s="437"/>
      <c r="J27" s="437"/>
      <c r="K27" s="438"/>
      <c r="L27" s="458">
        <v>1</v>
      </c>
      <c r="M27" s="459"/>
      <c r="N27" s="459"/>
      <c r="O27" s="459"/>
      <c r="P27" s="501"/>
      <c r="Q27" s="458">
        <v>4110</v>
      </c>
      <c r="R27" s="459"/>
      <c r="S27" s="459"/>
      <c r="T27" s="459"/>
      <c r="U27" s="459"/>
      <c r="V27" s="501"/>
      <c r="W27" s="553"/>
      <c r="X27" s="554"/>
      <c r="Y27" s="555"/>
      <c r="Z27" s="457" t="s">
        <v>170</v>
      </c>
      <c r="AA27" s="437"/>
      <c r="AB27" s="437"/>
      <c r="AC27" s="437"/>
      <c r="AD27" s="437"/>
      <c r="AE27" s="437"/>
      <c r="AF27" s="437"/>
      <c r="AG27" s="438"/>
      <c r="AH27" s="458">
        <v>6</v>
      </c>
      <c r="AI27" s="459"/>
      <c r="AJ27" s="459"/>
      <c r="AK27" s="459"/>
      <c r="AL27" s="501"/>
      <c r="AM27" s="458">
        <v>23814</v>
      </c>
      <c r="AN27" s="459"/>
      <c r="AO27" s="459"/>
      <c r="AP27" s="459"/>
      <c r="AQ27" s="459"/>
      <c r="AR27" s="501"/>
      <c r="AS27" s="458">
        <v>3969</v>
      </c>
      <c r="AT27" s="459"/>
      <c r="AU27" s="459"/>
      <c r="AV27" s="459"/>
      <c r="AW27" s="459"/>
      <c r="AX27" s="460"/>
      <c r="AY27" s="502" t="s">
        <v>171</v>
      </c>
      <c r="AZ27" s="503"/>
      <c r="BA27" s="503"/>
      <c r="BB27" s="503"/>
      <c r="BC27" s="503"/>
      <c r="BD27" s="503"/>
      <c r="BE27" s="503"/>
      <c r="BF27" s="503"/>
      <c r="BG27" s="503"/>
      <c r="BH27" s="503"/>
      <c r="BI27" s="503"/>
      <c r="BJ27" s="503"/>
      <c r="BK27" s="503"/>
      <c r="BL27" s="503"/>
      <c r="BM27" s="504"/>
      <c r="BN27" s="526">
        <v>710648</v>
      </c>
      <c r="BO27" s="527"/>
      <c r="BP27" s="527"/>
      <c r="BQ27" s="527"/>
      <c r="BR27" s="527"/>
      <c r="BS27" s="527"/>
      <c r="BT27" s="527"/>
      <c r="BU27" s="528"/>
      <c r="BV27" s="526">
        <v>710645</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172</v>
      </c>
      <c r="F28" s="437"/>
      <c r="G28" s="437"/>
      <c r="H28" s="437"/>
      <c r="I28" s="437"/>
      <c r="J28" s="437"/>
      <c r="K28" s="438"/>
      <c r="L28" s="458">
        <v>1</v>
      </c>
      <c r="M28" s="459"/>
      <c r="N28" s="459"/>
      <c r="O28" s="459"/>
      <c r="P28" s="501"/>
      <c r="Q28" s="458">
        <v>3670</v>
      </c>
      <c r="R28" s="459"/>
      <c r="S28" s="459"/>
      <c r="T28" s="459"/>
      <c r="U28" s="459"/>
      <c r="V28" s="501"/>
      <c r="W28" s="553"/>
      <c r="X28" s="554"/>
      <c r="Y28" s="555"/>
      <c r="Z28" s="457" t="s">
        <v>173</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174</v>
      </c>
      <c r="AZ28" s="562"/>
      <c r="BA28" s="562"/>
      <c r="BB28" s="563"/>
      <c r="BC28" s="367" t="s">
        <v>46</v>
      </c>
      <c r="BD28" s="368"/>
      <c r="BE28" s="368"/>
      <c r="BF28" s="368"/>
      <c r="BG28" s="368"/>
      <c r="BH28" s="368"/>
      <c r="BI28" s="368"/>
      <c r="BJ28" s="368"/>
      <c r="BK28" s="368"/>
      <c r="BL28" s="368"/>
      <c r="BM28" s="369"/>
      <c r="BN28" s="370">
        <v>4782194</v>
      </c>
      <c r="BO28" s="371"/>
      <c r="BP28" s="371"/>
      <c r="BQ28" s="371"/>
      <c r="BR28" s="371"/>
      <c r="BS28" s="371"/>
      <c r="BT28" s="371"/>
      <c r="BU28" s="372"/>
      <c r="BV28" s="370">
        <v>4959928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175</v>
      </c>
      <c r="F29" s="437"/>
      <c r="G29" s="437"/>
      <c r="H29" s="437"/>
      <c r="I29" s="437"/>
      <c r="J29" s="437"/>
      <c r="K29" s="438"/>
      <c r="L29" s="458">
        <v>16</v>
      </c>
      <c r="M29" s="459"/>
      <c r="N29" s="459"/>
      <c r="O29" s="459"/>
      <c r="P29" s="501"/>
      <c r="Q29" s="458">
        <v>3510</v>
      </c>
      <c r="R29" s="459"/>
      <c r="S29" s="459"/>
      <c r="T29" s="459"/>
      <c r="U29" s="459"/>
      <c r="V29" s="501"/>
      <c r="W29" s="556"/>
      <c r="X29" s="557"/>
      <c r="Y29" s="558"/>
      <c r="Z29" s="457" t="s">
        <v>176</v>
      </c>
      <c r="AA29" s="437"/>
      <c r="AB29" s="437"/>
      <c r="AC29" s="437"/>
      <c r="AD29" s="437"/>
      <c r="AE29" s="437"/>
      <c r="AF29" s="437"/>
      <c r="AG29" s="438"/>
      <c r="AH29" s="458">
        <v>408</v>
      </c>
      <c r="AI29" s="459"/>
      <c r="AJ29" s="459"/>
      <c r="AK29" s="459"/>
      <c r="AL29" s="501"/>
      <c r="AM29" s="458">
        <v>1309008</v>
      </c>
      <c r="AN29" s="459"/>
      <c r="AO29" s="459"/>
      <c r="AP29" s="459"/>
      <c r="AQ29" s="459"/>
      <c r="AR29" s="501"/>
      <c r="AS29" s="458">
        <v>3208</v>
      </c>
      <c r="AT29" s="459"/>
      <c r="AU29" s="459"/>
      <c r="AV29" s="459"/>
      <c r="AW29" s="459"/>
      <c r="AX29" s="460"/>
      <c r="AY29" s="564"/>
      <c r="AZ29" s="565"/>
      <c r="BA29" s="565"/>
      <c r="BB29" s="566"/>
      <c r="BC29" s="441" t="s">
        <v>177</v>
      </c>
      <c r="BD29" s="442"/>
      <c r="BE29" s="442"/>
      <c r="BF29" s="442"/>
      <c r="BG29" s="442"/>
      <c r="BH29" s="442"/>
      <c r="BI29" s="442"/>
      <c r="BJ29" s="442"/>
      <c r="BK29" s="442"/>
      <c r="BL29" s="442"/>
      <c r="BM29" s="443"/>
      <c r="BN29" s="407">
        <v>2492683</v>
      </c>
      <c r="BO29" s="408"/>
      <c r="BP29" s="408"/>
      <c r="BQ29" s="408"/>
      <c r="BR29" s="408"/>
      <c r="BS29" s="408"/>
      <c r="BT29" s="408"/>
      <c r="BU29" s="409"/>
      <c r="BV29" s="407">
        <v>2491475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178</v>
      </c>
      <c r="X30" s="575"/>
      <c r="Y30" s="575"/>
      <c r="Z30" s="575"/>
      <c r="AA30" s="575"/>
      <c r="AB30" s="575"/>
      <c r="AC30" s="575"/>
      <c r="AD30" s="575"/>
      <c r="AE30" s="575"/>
      <c r="AF30" s="575"/>
      <c r="AG30" s="576"/>
      <c r="AH30" s="534">
        <v>95.7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1885006</v>
      </c>
      <c r="BO30" s="527"/>
      <c r="BP30" s="527"/>
      <c r="BQ30" s="527"/>
      <c r="BR30" s="527"/>
      <c r="BS30" s="527"/>
      <c r="BT30" s="527"/>
      <c r="BU30" s="528"/>
      <c r="BV30" s="526">
        <v>2062633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179</v>
      </c>
      <c r="D32" s="570"/>
      <c r="E32" s="570"/>
      <c r="F32" s="570"/>
      <c r="G32" s="570"/>
      <c r="H32" s="570"/>
      <c r="I32" s="570"/>
      <c r="J32" s="570"/>
      <c r="K32" s="570"/>
      <c r="L32" s="570"/>
      <c r="M32" s="570"/>
      <c r="N32" s="570"/>
      <c r="O32" s="570"/>
      <c r="P32" s="570"/>
      <c r="Q32" s="570"/>
      <c r="R32" s="570"/>
      <c r="S32" s="570"/>
      <c r="U32" s="411" t="s">
        <v>180</v>
      </c>
      <c r="V32" s="411"/>
      <c r="W32" s="411"/>
      <c r="X32" s="411"/>
      <c r="Y32" s="411"/>
      <c r="Z32" s="411"/>
      <c r="AA32" s="411"/>
      <c r="AB32" s="411"/>
      <c r="AC32" s="411"/>
      <c r="AD32" s="411"/>
      <c r="AE32" s="411"/>
      <c r="AF32" s="411"/>
      <c r="AG32" s="411"/>
      <c r="AH32" s="411"/>
      <c r="AI32" s="411"/>
      <c r="AJ32" s="411"/>
      <c r="AK32" s="411"/>
      <c r="AM32" s="411" t="s">
        <v>181</v>
      </c>
      <c r="AN32" s="411"/>
      <c r="AO32" s="411"/>
      <c r="AP32" s="411"/>
      <c r="AQ32" s="411"/>
      <c r="AR32" s="411"/>
      <c r="AS32" s="411"/>
      <c r="AT32" s="411"/>
      <c r="AU32" s="411"/>
      <c r="AV32" s="411"/>
      <c r="AW32" s="411"/>
      <c r="AX32" s="411"/>
      <c r="AY32" s="411"/>
      <c r="AZ32" s="411"/>
      <c r="BA32" s="411"/>
      <c r="BB32" s="411"/>
      <c r="BC32" s="411"/>
      <c r="BE32" s="411" t="s">
        <v>182</v>
      </c>
      <c r="BF32" s="411"/>
      <c r="BG32" s="411"/>
      <c r="BH32" s="411"/>
      <c r="BI32" s="411"/>
      <c r="BJ32" s="411"/>
      <c r="BK32" s="411"/>
      <c r="BL32" s="411"/>
      <c r="BM32" s="411"/>
      <c r="BN32" s="411"/>
      <c r="BO32" s="411"/>
      <c r="BP32" s="411"/>
      <c r="BQ32" s="411"/>
      <c r="BR32" s="411"/>
      <c r="BS32" s="411"/>
      <c r="BT32" s="411"/>
      <c r="BU32" s="411"/>
      <c r="BW32" s="411" t="s">
        <v>183</v>
      </c>
      <c r="BX32" s="411"/>
      <c r="BY32" s="411"/>
      <c r="BZ32" s="411"/>
      <c r="CA32" s="411"/>
      <c r="CB32" s="411"/>
      <c r="CC32" s="411"/>
      <c r="CD32" s="411"/>
      <c r="CE32" s="411"/>
      <c r="CF32" s="411"/>
      <c r="CG32" s="411"/>
      <c r="CH32" s="411"/>
      <c r="CI32" s="411"/>
      <c r="CJ32" s="411"/>
      <c r="CK32" s="411"/>
      <c r="CL32" s="411"/>
      <c r="CM32" s="411"/>
      <c r="CO32" s="411" t="s">
        <v>184</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185</v>
      </c>
      <c r="D33" s="431"/>
      <c r="E33" s="396" t="s">
        <v>186</v>
      </c>
      <c r="F33" s="396"/>
      <c r="G33" s="396"/>
      <c r="H33" s="396"/>
      <c r="I33" s="396"/>
      <c r="J33" s="396"/>
      <c r="K33" s="396"/>
      <c r="L33" s="396"/>
      <c r="M33" s="396"/>
      <c r="N33" s="396"/>
      <c r="O33" s="396"/>
      <c r="P33" s="396"/>
      <c r="Q33" s="396"/>
      <c r="R33" s="396"/>
      <c r="S33" s="396"/>
      <c r="T33" s="206"/>
      <c r="U33" s="431" t="s">
        <v>185</v>
      </c>
      <c r="V33" s="431"/>
      <c r="W33" s="396" t="s">
        <v>186</v>
      </c>
      <c r="X33" s="396"/>
      <c r="Y33" s="396"/>
      <c r="Z33" s="396"/>
      <c r="AA33" s="396"/>
      <c r="AB33" s="396"/>
      <c r="AC33" s="396"/>
      <c r="AD33" s="396"/>
      <c r="AE33" s="396"/>
      <c r="AF33" s="396"/>
      <c r="AG33" s="396"/>
      <c r="AH33" s="396"/>
      <c r="AI33" s="396"/>
      <c r="AJ33" s="396"/>
      <c r="AK33" s="396"/>
      <c r="AL33" s="206"/>
      <c r="AM33" s="431" t="s">
        <v>185</v>
      </c>
      <c r="AN33" s="431"/>
      <c r="AO33" s="396" t="s">
        <v>186</v>
      </c>
      <c r="AP33" s="396"/>
      <c r="AQ33" s="396"/>
      <c r="AR33" s="396"/>
      <c r="AS33" s="396"/>
      <c r="AT33" s="396"/>
      <c r="AU33" s="396"/>
      <c r="AV33" s="396"/>
      <c r="AW33" s="396"/>
      <c r="AX33" s="396"/>
      <c r="AY33" s="396"/>
      <c r="AZ33" s="396"/>
      <c r="BA33" s="396"/>
      <c r="BB33" s="396"/>
      <c r="BC33" s="396"/>
      <c r="BD33" s="207"/>
      <c r="BE33" s="396" t="s">
        <v>187</v>
      </c>
      <c r="BF33" s="396"/>
      <c r="BG33" s="396" t="s">
        <v>188</v>
      </c>
      <c r="BH33" s="396"/>
      <c r="BI33" s="396"/>
      <c r="BJ33" s="396"/>
      <c r="BK33" s="396"/>
      <c r="BL33" s="396"/>
      <c r="BM33" s="396"/>
      <c r="BN33" s="396"/>
      <c r="BO33" s="396"/>
      <c r="BP33" s="396"/>
      <c r="BQ33" s="396"/>
      <c r="BR33" s="396"/>
      <c r="BS33" s="396"/>
      <c r="BT33" s="396"/>
      <c r="BU33" s="396"/>
      <c r="BV33" s="207"/>
      <c r="BW33" s="431" t="s">
        <v>187</v>
      </c>
      <c r="BX33" s="431"/>
      <c r="BY33" s="396" t="s">
        <v>189</v>
      </c>
      <c r="BZ33" s="396"/>
      <c r="CA33" s="396"/>
      <c r="CB33" s="396"/>
      <c r="CC33" s="396"/>
      <c r="CD33" s="396"/>
      <c r="CE33" s="396"/>
      <c r="CF33" s="396"/>
      <c r="CG33" s="396"/>
      <c r="CH33" s="396"/>
      <c r="CI33" s="396"/>
      <c r="CJ33" s="396"/>
      <c r="CK33" s="396"/>
      <c r="CL33" s="396"/>
      <c r="CM33" s="396"/>
      <c r="CN33" s="206"/>
      <c r="CO33" s="431" t="s">
        <v>185</v>
      </c>
      <c r="CP33" s="431"/>
      <c r="CQ33" s="396" t="s">
        <v>190</v>
      </c>
      <c r="CR33" s="396"/>
      <c r="CS33" s="396"/>
      <c r="CT33" s="396"/>
      <c r="CU33" s="396"/>
      <c r="CV33" s="396"/>
      <c r="CW33" s="396"/>
      <c r="CX33" s="396"/>
      <c r="CY33" s="396"/>
      <c r="CZ33" s="396"/>
      <c r="DA33" s="396"/>
      <c r="DB33" s="396"/>
      <c r="DC33" s="396"/>
      <c r="DD33" s="396"/>
      <c r="DE33" s="396"/>
      <c r="DF33" s="206"/>
      <c r="DG33" s="596" t="s">
        <v>191</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湯沢雄勝広域市町村圏組合（一般会計）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小町の郷</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養護老人ホーム愛宕荘特別会計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湯沢雄勝広域市町村圏組合（湯沢雄勝ふるさと市町村圏基金特別会計）</v>
      </c>
      <c r="BZ35" s="598"/>
      <c r="CA35" s="598"/>
      <c r="CB35" s="598"/>
      <c r="CC35" s="598"/>
      <c r="CD35" s="598"/>
      <c r="CE35" s="598"/>
      <c r="CF35" s="598"/>
      <c r="CG35" s="598"/>
      <c r="CH35" s="598"/>
      <c r="CI35" s="598"/>
      <c r="CJ35" s="598"/>
      <c r="CK35" s="598"/>
      <c r="CL35" s="598"/>
      <c r="CM35" s="598"/>
      <c r="CN35" s="181"/>
      <c r="CO35" s="597">
        <f t="shared" ref="CO35:CO43" si="3">IF(CQ35="","",CO34+1)</f>
        <v>17</v>
      </c>
      <c r="CP35" s="597"/>
      <c r="CQ35" s="598" t="str">
        <f>IF('各会計、関係団体の財政状況及び健全化判断比率'!BS8="","",'各会計、関係団体の財政状況及び健全化判断比率'!BS8)</f>
        <v>皆瀬村活性化センター</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皆瀬更生園特別会計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秋田県市町村総合事務組合（一般会計）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秋田県市町村総合事務組合（交通災害共済事業等特別会計）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秋田県市町村会館管理組合（一般会計）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秋田県後期高齢者医療広域連合（一般会計）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秋田県後期高齢者医療広域連合（後期高齢者医療特別会計）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600" t="s">
        <v>193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199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ayd+6D3byGxaMJsEZTcILNSUhEUxCUmjY5xK376SfjMBt8fLYe8Fdz6O8WWTXjZjAfcBaYrp5yyJxmDJgLMISA==" saltValue="8c6wEaK2Hx0Q8O/Au+XWQ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201</v>
      </c>
      <c r="DI1" s="603"/>
      <c r="DJ1" s="603"/>
      <c r="DK1" s="603"/>
      <c r="DL1" s="603"/>
      <c r="DM1" s="603"/>
      <c r="DN1" s="604"/>
      <c r="DO1" s="214"/>
      <c r="DP1" s="602" t="s">
        <v>202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207</v>
      </c>
      <c r="S4" s="606"/>
      <c r="T4" s="606"/>
      <c r="U4" s="606"/>
      <c r="V4" s="606"/>
      <c r="W4" s="606"/>
      <c r="X4" s="606"/>
      <c r="Y4" s="607"/>
      <c r="Z4" s="605" t="s">
        <v>208</v>
      </c>
      <c r="AA4" s="606"/>
      <c r="AB4" s="606"/>
      <c r="AC4" s="607"/>
      <c r="AD4" s="605" t="s">
        <v>209</v>
      </c>
      <c r="AE4" s="606"/>
      <c r="AF4" s="606"/>
      <c r="AG4" s="606"/>
      <c r="AH4" s="606"/>
      <c r="AI4" s="606"/>
      <c r="AJ4" s="606"/>
      <c r="AK4" s="607"/>
      <c r="AL4" s="605" t="s">
        <v>208</v>
      </c>
      <c r="AM4" s="606"/>
      <c r="AN4" s="606"/>
      <c r="AO4" s="607"/>
      <c r="AP4" s="608" t="s">
        <v>210</v>
      </c>
      <c r="AQ4" s="608"/>
      <c r="AR4" s="608"/>
      <c r="AS4" s="608"/>
      <c r="AT4" s="608"/>
      <c r="AU4" s="608"/>
      <c r="AV4" s="608"/>
      <c r="AW4" s="608"/>
      <c r="AX4" s="608"/>
      <c r="AY4" s="608"/>
      <c r="AZ4" s="608"/>
      <c r="BA4" s="608"/>
      <c r="BB4" s="608"/>
      <c r="BC4" s="608"/>
      <c r="BD4" s="608"/>
      <c r="BE4" s="608"/>
      <c r="BF4" s="608"/>
      <c r="BG4" s="608" t="s">
        <v>211</v>
      </c>
      <c r="BH4" s="608"/>
      <c r="BI4" s="608"/>
      <c r="BJ4" s="608"/>
      <c r="BK4" s="608"/>
      <c r="BL4" s="608"/>
      <c r="BM4" s="608"/>
      <c r="BN4" s="608"/>
      <c r="BO4" s="608" t="s">
        <v>208</v>
      </c>
      <c r="BP4" s="608"/>
      <c r="BQ4" s="608"/>
      <c r="BR4" s="608"/>
      <c r="BS4" s="608" t="s">
        <v>212</v>
      </c>
      <c r="BT4" s="608"/>
      <c r="BU4" s="608"/>
      <c r="BV4" s="608"/>
      <c r="BW4" s="608"/>
      <c r="BX4" s="608"/>
      <c r="BY4" s="608"/>
      <c r="BZ4" s="608"/>
      <c r="CA4" s="608"/>
      <c r="CB4" s="608"/>
      <c r="CD4" s="605" t="s">
        <v>213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214</v>
      </c>
      <c r="C5" s="610"/>
      <c r="D5" s="610"/>
      <c r="E5" s="610"/>
      <c r="F5" s="610"/>
      <c r="G5" s="610"/>
      <c r="H5" s="610"/>
      <c r="I5" s="610"/>
      <c r="J5" s="610"/>
      <c r="K5" s="610"/>
      <c r="L5" s="610"/>
      <c r="M5" s="610"/>
      <c r="N5" s="610"/>
      <c r="O5" s="610"/>
      <c r="P5" s="610"/>
      <c r="Q5" s="611"/>
      <c r="R5" s="612">
        <v>4300717</v>
      </c>
      <c r="S5" s="613"/>
      <c r="T5" s="613"/>
      <c r="U5" s="613"/>
      <c r="V5" s="613"/>
      <c r="W5" s="613"/>
      <c r="X5" s="613"/>
      <c r="Y5" s="614"/>
      <c r="Z5" s="615">
        <v>13.7</v>
      </c>
      <c r="AA5" s="615"/>
      <c r="AB5" s="615"/>
      <c r="AC5" s="615"/>
      <c r="AD5" s="616">
        <v>4300717</v>
      </c>
      <c r="AE5" s="616"/>
      <c r="AF5" s="616"/>
      <c r="AG5" s="616"/>
      <c r="AH5" s="616"/>
      <c r="AI5" s="616"/>
      <c r="AJ5" s="616"/>
      <c r="AK5" s="616"/>
      <c r="AL5" s="617">
        <v>27.2</v>
      </c>
      <c r="AM5" s="618"/>
      <c r="AN5" s="618"/>
      <c r="AO5" s="619"/>
      <c r="AP5" s="609" t="s">
        <v>215</v>
      </c>
      <c r="AQ5" s="610"/>
      <c r="AR5" s="610"/>
      <c r="AS5" s="610"/>
      <c r="AT5" s="610"/>
      <c r="AU5" s="610"/>
      <c r="AV5" s="610"/>
      <c r="AW5" s="610"/>
      <c r="AX5" s="610"/>
      <c r="AY5" s="610"/>
      <c r="AZ5" s="610"/>
      <c r="BA5" s="610"/>
      <c r="BB5" s="610"/>
      <c r="BC5" s="610"/>
      <c r="BD5" s="610"/>
      <c r="BE5" s="610"/>
      <c r="BF5" s="611"/>
      <c r="BG5" s="623">
        <v>4273807</v>
      </c>
      <c r="BH5" s="624"/>
      <c r="BI5" s="624"/>
      <c r="BJ5" s="624"/>
      <c r="BK5" s="624"/>
      <c r="BL5" s="624"/>
      <c r="BM5" s="624"/>
      <c r="BN5" s="625"/>
      <c r="BO5" s="626">
        <v>99.4</v>
      </c>
      <c r="BP5" s="626"/>
      <c r="BQ5" s="626"/>
      <c r="BR5" s="626"/>
      <c r="BS5" s="627" t="s">
        <v>122</v>
      </c>
      <c r="BT5" s="627"/>
      <c r="BU5" s="627"/>
      <c r="BV5" s="627"/>
      <c r="BW5" s="627"/>
      <c r="BX5" s="627"/>
      <c r="BY5" s="627"/>
      <c r="BZ5" s="627"/>
      <c r="CA5" s="627"/>
      <c r="CB5" s="631"/>
      <c r="CD5" s="605" t="s">
        <v>210</v>
      </c>
      <c r="CE5" s="606"/>
      <c r="CF5" s="606"/>
      <c r="CG5" s="606"/>
      <c r="CH5" s="606"/>
      <c r="CI5" s="606"/>
      <c r="CJ5" s="606"/>
      <c r="CK5" s="606"/>
      <c r="CL5" s="606"/>
      <c r="CM5" s="606"/>
      <c r="CN5" s="606"/>
      <c r="CO5" s="606"/>
      <c r="CP5" s="606"/>
      <c r="CQ5" s="607"/>
      <c r="CR5" s="605" t="s">
        <v>216</v>
      </c>
      <c r="CS5" s="606"/>
      <c r="CT5" s="606"/>
      <c r="CU5" s="606"/>
      <c r="CV5" s="606"/>
      <c r="CW5" s="606"/>
      <c r="CX5" s="606"/>
      <c r="CY5" s="607"/>
      <c r="CZ5" s="605" t="s">
        <v>208</v>
      </c>
      <c r="DA5" s="606"/>
      <c r="DB5" s="606"/>
      <c r="DC5" s="607"/>
      <c r="DD5" s="605" t="s">
        <v>217</v>
      </c>
      <c r="DE5" s="606"/>
      <c r="DF5" s="606"/>
      <c r="DG5" s="606"/>
      <c r="DH5" s="606"/>
      <c r="DI5" s="606"/>
      <c r="DJ5" s="606"/>
      <c r="DK5" s="606"/>
      <c r="DL5" s="606"/>
      <c r="DM5" s="606"/>
      <c r="DN5" s="606"/>
      <c r="DO5" s="606"/>
      <c r="DP5" s="607"/>
      <c r="DQ5" s="605" t="s">
        <v>218</v>
      </c>
      <c r="DR5" s="606"/>
      <c r="DS5" s="606"/>
      <c r="DT5" s="606"/>
      <c r="DU5" s="606"/>
      <c r="DV5" s="606"/>
      <c r="DW5" s="606"/>
      <c r="DX5" s="606"/>
      <c r="DY5" s="606"/>
      <c r="DZ5" s="606"/>
      <c r="EA5" s="606"/>
      <c r="EB5" s="606"/>
      <c r="EC5" s="607"/>
    </row>
    <row r="6" spans="2:143" ht="11.25" customHeight="1" x14ac:dyDescent="0.15">
      <c r="B6" s="620" t="s">
        <v>219</v>
      </c>
      <c r="C6" s="621"/>
      <c r="D6" s="621"/>
      <c r="E6" s="621"/>
      <c r="F6" s="621"/>
      <c r="G6" s="621"/>
      <c r="H6" s="621"/>
      <c r="I6" s="621"/>
      <c r="J6" s="621"/>
      <c r="K6" s="621"/>
      <c r="L6" s="621"/>
      <c r="M6" s="621"/>
      <c r="N6" s="621"/>
      <c r="O6" s="621"/>
      <c r="P6" s="621"/>
      <c r="Q6" s="622"/>
      <c r="R6" s="623">
        <v>327359</v>
      </c>
      <c r="S6" s="624"/>
      <c r="T6" s="624"/>
      <c r="U6" s="624"/>
      <c r="V6" s="624"/>
      <c r="W6" s="624"/>
      <c r="X6" s="624"/>
      <c r="Y6" s="625"/>
      <c r="Z6" s="626">
        <v>1</v>
      </c>
      <c r="AA6" s="626"/>
      <c r="AB6" s="626"/>
      <c r="AC6" s="626"/>
      <c r="AD6" s="627">
        <v>327359</v>
      </c>
      <c r="AE6" s="627"/>
      <c r="AF6" s="627"/>
      <c r="AG6" s="627"/>
      <c r="AH6" s="627"/>
      <c r="AI6" s="627"/>
      <c r="AJ6" s="627"/>
      <c r="AK6" s="627"/>
      <c r="AL6" s="628">
        <v>2.1</v>
      </c>
      <c r="AM6" s="629"/>
      <c r="AN6" s="629"/>
      <c r="AO6" s="630"/>
      <c r="AP6" s="620" t="s">
        <v>220</v>
      </c>
      <c r="AQ6" s="621"/>
      <c r="AR6" s="621"/>
      <c r="AS6" s="621"/>
      <c r="AT6" s="621"/>
      <c r="AU6" s="621"/>
      <c r="AV6" s="621"/>
      <c r="AW6" s="621"/>
      <c r="AX6" s="621"/>
      <c r="AY6" s="621"/>
      <c r="AZ6" s="621"/>
      <c r="BA6" s="621"/>
      <c r="BB6" s="621"/>
      <c r="BC6" s="621"/>
      <c r="BD6" s="621"/>
      <c r="BE6" s="621"/>
      <c r="BF6" s="622"/>
      <c r="BG6" s="623">
        <v>4273807</v>
      </c>
      <c r="BH6" s="624"/>
      <c r="BI6" s="624"/>
      <c r="BJ6" s="624"/>
      <c r="BK6" s="624"/>
      <c r="BL6" s="624"/>
      <c r="BM6" s="624"/>
      <c r="BN6" s="625"/>
      <c r="BO6" s="626">
        <v>99.4</v>
      </c>
      <c r="BP6" s="626"/>
      <c r="BQ6" s="626"/>
      <c r="BR6" s="626"/>
      <c r="BS6" s="627" t="s">
        <v>122</v>
      </c>
      <c r="BT6" s="627"/>
      <c r="BU6" s="627"/>
      <c r="BV6" s="627"/>
      <c r="BW6" s="627"/>
      <c r="BX6" s="627"/>
      <c r="BY6" s="627"/>
      <c r="BZ6" s="627"/>
      <c r="CA6" s="627"/>
      <c r="CB6" s="631"/>
      <c r="CD6" s="609" t="s">
        <v>221</v>
      </c>
      <c r="CE6" s="610"/>
      <c r="CF6" s="610"/>
      <c r="CG6" s="610"/>
      <c r="CH6" s="610"/>
      <c r="CI6" s="610"/>
      <c r="CJ6" s="610"/>
      <c r="CK6" s="610"/>
      <c r="CL6" s="610"/>
      <c r="CM6" s="610"/>
      <c r="CN6" s="610"/>
      <c r="CO6" s="610"/>
      <c r="CP6" s="610"/>
      <c r="CQ6" s="611"/>
      <c r="CR6" s="623">
        <v>176600</v>
      </c>
      <c r="CS6" s="624"/>
      <c r="CT6" s="624"/>
      <c r="CU6" s="624"/>
      <c r="CV6" s="624"/>
      <c r="CW6" s="624"/>
      <c r="CX6" s="624"/>
      <c r="CY6" s="625"/>
      <c r="CZ6" s="617">
        <v>0.6</v>
      </c>
      <c r="DA6" s="618"/>
      <c r="DB6" s="618"/>
      <c r="DC6" s="634"/>
      <c r="DD6" s="632" t="s">
        <v>122</v>
      </c>
      <c r="DE6" s="624"/>
      <c r="DF6" s="624"/>
      <c r="DG6" s="624"/>
      <c r="DH6" s="624"/>
      <c r="DI6" s="624"/>
      <c r="DJ6" s="624"/>
      <c r="DK6" s="624"/>
      <c r="DL6" s="624"/>
      <c r="DM6" s="624"/>
      <c r="DN6" s="624"/>
      <c r="DO6" s="624"/>
      <c r="DP6" s="625"/>
      <c r="DQ6" s="632">
        <v>176391</v>
      </c>
      <c r="DR6" s="624"/>
      <c r="DS6" s="624"/>
      <c r="DT6" s="624"/>
      <c r="DU6" s="624"/>
      <c r="DV6" s="624"/>
      <c r="DW6" s="624"/>
      <c r="DX6" s="624"/>
      <c r="DY6" s="624"/>
      <c r="DZ6" s="624"/>
      <c r="EA6" s="624"/>
      <c r="EB6" s="624"/>
      <c r="EC6" s="633"/>
    </row>
    <row r="7" spans="2:143" ht="11.25" customHeight="1" x14ac:dyDescent="0.15">
      <c r="B7" s="620" t="s">
        <v>222</v>
      </c>
      <c r="C7" s="621"/>
      <c r="D7" s="621"/>
      <c r="E7" s="621"/>
      <c r="F7" s="621"/>
      <c r="G7" s="621"/>
      <c r="H7" s="621"/>
      <c r="I7" s="621"/>
      <c r="J7" s="621"/>
      <c r="K7" s="621"/>
      <c r="L7" s="621"/>
      <c r="M7" s="621"/>
      <c r="N7" s="621"/>
      <c r="O7" s="621"/>
      <c r="P7" s="621"/>
      <c r="Q7" s="622"/>
      <c r="R7" s="623">
        <v>906</v>
      </c>
      <c r="S7" s="624"/>
      <c r="T7" s="624"/>
      <c r="U7" s="624"/>
      <c r="V7" s="624"/>
      <c r="W7" s="624"/>
      <c r="X7" s="624"/>
      <c r="Y7" s="625"/>
      <c r="Z7" s="626">
        <v>0</v>
      </c>
      <c r="AA7" s="626"/>
      <c r="AB7" s="626"/>
      <c r="AC7" s="626"/>
      <c r="AD7" s="627">
        <v>906</v>
      </c>
      <c r="AE7" s="627"/>
      <c r="AF7" s="627"/>
      <c r="AG7" s="627"/>
      <c r="AH7" s="627"/>
      <c r="AI7" s="627"/>
      <c r="AJ7" s="627"/>
      <c r="AK7" s="627"/>
      <c r="AL7" s="628">
        <v>0</v>
      </c>
      <c r="AM7" s="629"/>
      <c r="AN7" s="629"/>
      <c r="AO7" s="630"/>
      <c r="AP7" s="620" t="s">
        <v>223</v>
      </c>
      <c r="AQ7" s="621"/>
      <c r="AR7" s="621"/>
      <c r="AS7" s="621"/>
      <c r="AT7" s="621"/>
      <c r="AU7" s="621"/>
      <c r="AV7" s="621"/>
      <c r="AW7" s="621"/>
      <c r="AX7" s="621"/>
      <c r="AY7" s="621"/>
      <c r="AZ7" s="621"/>
      <c r="BA7" s="621"/>
      <c r="BB7" s="621"/>
      <c r="BC7" s="621"/>
      <c r="BD7" s="621"/>
      <c r="BE7" s="621"/>
      <c r="BF7" s="622"/>
      <c r="BG7" s="623">
        <v>1578905</v>
      </c>
      <c r="BH7" s="624"/>
      <c r="BI7" s="624"/>
      <c r="BJ7" s="624"/>
      <c r="BK7" s="624"/>
      <c r="BL7" s="624"/>
      <c r="BM7" s="624"/>
      <c r="BN7" s="625"/>
      <c r="BO7" s="626">
        <v>36.700000000000003</v>
      </c>
      <c r="BP7" s="626"/>
      <c r="BQ7" s="626"/>
      <c r="BR7" s="626"/>
      <c r="BS7" s="627" t="s">
        <v>122</v>
      </c>
      <c r="BT7" s="627"/>
      <c r="BU7" s="627"/>
      <c r="BV7" s="627"/>
      <c r="BW7" s="627"/>
      <c r="BX7" s="627"/>
      <c r="BY7" s="627"/>
      <c r="BZ7" s="627"/>
      <c r="CA7" s="627"/>
      <c r="CB7" s="631"/>
      <c r="CD7" s="620" t="s">
        <v>224</v>
      </c>
      <c r="CE7" s="621"/>
      <c r="CF7" s="621"/>
      <c r="CG7" s="621"/>
      <c r="CH7" s="621"/>
      <c r="CI7" s="621"/>
      <c r="CJ7" s="621"/>
      <c r="CK7" s="621"/>
      <c r="CL7" s="621"/>
      <c r="CM7" s="621"/>
      <c r="CN7" s="621"/>
      <c r="CO7" s="621"/>
      <c r="CP7" s="621"/>
      <c r="CQ7" s="622"/>
      <c r="CR7" s="623">
        <v>5672587</v>
      </c>
      <c r="CS7" s="624"/>
      <c r="CT7" s="624"/>
      <c r="CU7" s="624"/>
      <c r="CV7" s="624"/>
      <c r="CW7" s="624"/>
      <c r="CX7" s="624"/>
      <c r="CY7" s="625"/>
      <c r="CZ7" s="626">
        <v>18.899999999999999</v>
      </c>
      <c r="DA7" s="626"/>
      <c r="DB7" s="626"/>
      <c r="DC7" s="626"/>
      <c r="DD7" s="632">
        <v>1497454</v>
      </c>
      <c r="DE7" s="624"/>
      <c r="DF7" s="624"/>
      <c r="DG7" s="624"/>
      <c r="DH7" s="624"/>
      <c r="DI7" s="624"/>
      <c r="DJ7" s="624"/>
      <c r="DK7" s="624"/>
      <c r="DL7" s="624"/>
      <c r="DM7" s="624"/>
      <c r="DN7" s="624"/>
      <c r="DO7" s="624"/>
      <c r="DP7" s="625"/>
      <c r="DQ7" s="632">
        <v>3131498</v>
      </c>
      <c r="DR7" s="624"/>
      <c r="DS7" s="624"/>
      <c r="DT7" s="624"/>
      <c r="DU7" s="624"/>
      <c r="DV7" s="624"/>
      <c r="DW7" s="624"/>
      <c r="DX7" s="624"/>
      <c r="DY7" s="624"/>
      <c r="DZ7" s="624"/>
      <c r="EA7" s="624"/>
      <c r="EB7" s="624"/>
      <c r="EC7" s="633"/>
    </row>
    <row r="8" spans="2:143" ht="11.25" customHeight="1" x14ac:dyDescent="0.15">
      <c r="B8" s="620" t="s">
        <v>225</v>
      </c>
      <c r="C8" s="621"/>
      <c r="D8" s="621"/>
      <c r="E8" s="621"/>
      <c r="F8" s="621"/>
      <c r="G8" s="621"/>
      <c r="H8" s="621"/>
      <c r="I8" s="621"/>
      <c r="J8" s="621"/>
      <c r="K8" s="621"/>
      <c r="L8" s="621"/>
      <c r="M8" s="621"/>
      <c r="N8" s="621"/>
      <c r="O8" s="621"/>
      <c r="P8" s="621"/>
      <c r="Q8" s="622"/>
      <c r="R8" s="623">
        <v>9991</v>
      </c>
      <c r="S8" s="624"/>
      <c r="T8" s="624"/>
      <c r="U8" s="624"/>
      <c r="V8" s="624"/>
      <c r="W8" s="624"/>
      <c r="X8" s="624"/>
      <c r="Y8" s="625"/>
      <c r="Z8" s="626">
        <v>0</v>
      </c>
      <c r="AA8" s="626"/>
      <c r="AB8" s="626"/>
      <c r="AC8" s="626"/>
      <c r="AD8" s="627">
        <v>9991</v>
      </c>
      <c r="AE8" s="627"/>
      <c r="AF8" s="627"/>
      <c r="AG8" s="627"/>
      <c r="AH8" s="627"/>
      <c r="AI8" s="627"/>
      <c r="AJ8" s="627"/>
      <c r="AK8" s="627"/>
      <c r="AL8" s="628">
        <v>0.1</v>
      </c>
      <c r="AM8" s="629"/>
      <c r="AN8" s="629"/>
      <c r="AO8" s="630"/>
      <c r="AP8" s="620" t="s">
        <v>226</v>
      </c>
      <c r="AQ8" s="621"/>
      <c r="AR8" s="621"/>
      <c r="AS8" s="621"/>
      <c r="AT8" s="621"/>
      <c r="AU8" s="621"/>
      <c r="AV8" s="621"/>
      <c r="AW8" s="621"/>
      <c r="AX8" s="621"/>
      <c r="AY8" s="621"/>
      <c r="AZ8" s="621"/>
      <c r="BA8" s="621"/>
      <c r="BB8" s="621"/>
      <c r="BC8" s="621"/>
      <c r="BD8" s="621"/>
      <c r="BE8" s="621"/>
      <c r="BF8" s="622"/>
      <c r="BG8" s="623">
        <v>68042</v>
      </c>
      <c r="BH8" s="624"/>
      <c r="BI8" s="624"/>
      <c r="BJ8" s="624"/>
      <c r="BK8" s="624"/>
      <c r="BL8" s="624"/>
      <c r="BM8" s="624"/>
      <c r="BN8" s="625"/>
      <c r="BO8" s="626">
        <v>1.6</v>
      </c>
      <c r="BP8" s="626"/>
      <c r="BQ8" s="626"/>
      <c r="BR8" s="626"/>
      <c r="BS8" s="627" t="s">
        <v>122</v>
      </c>
      <c r="BT8" s="627"/>
      <c r="BU8" s="627"/>
      <c r="BV8" s="627"/>
      <c r="BW8" s="627"/>
      <c r="BX8" s="627"/>
      <c r="BY8" s="627"/>
      <c r="BZ8" s="627"/>
      <c r="CA8" s="627"/>
      <c r="CB8" s="631"/>
      <c r="CD8" s="620" t="s">
        <v>227</v>
      </c>
      <c r="CE8" s="621"/>
      <c r="CF8" s="621"/>
      <c r="CG8" s="621"/>
      <c r="CH8" s="621"/>
      <c r="CI8" s="621"/>
      <c r="CJ8" s="621"/>
      <c r="CK8" s="621"/>
      <c r="CL8" s="621"/>
      <c r="CM8" s="621"/>
      <c r="CN8" s="621"/>
      <c r="CO8" s="621"/>
      <c r="CP8" s="621"/>
      <c r="CQ8" s="622"/>
      <c r="CR8" s="623">
        <v>9082950</v>
      </c>
      <c r="CS8" s="624"/>
      <c r="CT8" s="624"/>
      <c r="CU8" s="624"/>
      <c r="CV8" s="624"/>
      <c r="CW8" s="624"/>
      <c r="CX8" s="624"/>
      <c r="CY8" s="625"/>
      <c r="CZ8" s="626">
        <v>30.2</v>
      </c>
      <c r="DA8" s="626"/>
      <c r="DB8" s="626"/>
      <c r="DC8" s="626"/>
      <c r="DD8" s="632">
        <v>133924</v>
      </c>
      <c r="DE8" s="624"/>
      <c r="DF8" s="624"/>
      <c r="DG8" s="624"/>
      <c r="DH8" s="624"/>
      <c r="DI8" s="624"/>
      <c r="DJ8" s="624"/>
      <c r="DK8" s="624"/>
      <c r="DL8" s="624"/>
      <c r="DM8" s="624"/>
      <c r="DN8" s="624"/>
      <c r="DO8" s="624"/>
      <c r="DP8" s="625"/>
      <c r="DQ8" s="632">
        <v>4605078</v>
      </c>
      <c r="DR8" s="624"/>
      <c r="DS8" s="624"/>
      <c r="DT8" s="624"/>
      <c r="DU8" s="624"/>
      <c r="DV8" s="624"/>
      <c r="DW8" s="624"/>
      <c r="DX8" s="624"/>
      <c r="DY8" s="624"/>
      <c r="DZ8" s="624"/>
      <c r="EA8" s="624"/>
      <c r="EB8" s="624"/>
      <c r="EC8" s="633"/>
    </row>
    <row r="9" spans="2:143" ht="11.25" customHeight="1" x14ac:dyDescent="0.15">
      <c r="B9" s="620" t="s">
        <v>228</v>
      </c>
      <c r="C9" s="621"/>
      <c r="D9" s="621"/>
      <c r="E9" s="621"/>
      <c r="F9" s="621"/>
      <c r="G9" s="621"/>
      <c r="H9" s="621"/>
      <c r="I9" s="621"/>
      <c r="J9" s="621"/>
      <c r="K9" s="621"/>
      <c r="L9" s="621"/>
      <c r="M9" s="621"/>
      <c r="N9" s="621"/>
      <c r="O9" s="621"/>
      <c r="P9" s="621"/>
      <c r="Q9" s="622"/>
      <c r="R9" s="623">
        <v>13418</v>
      </c>
      <c r="S9" s="624"/>
      <c r="T9" s="624"/>
      <c r="U9" s="624"/>
      <c r="V9" s="624"/>
      <c r="W9" s="624"/>
      <c r="X9" s="624"/>
      <c r="Y9" s="625"/>
      <c r="Z9" s="626">
        <v>0</v>
      </c>
      <c r="AA9" s="626"/>
      <c r="AB9" s="626"/>
      <c r="AC9" s="626"/>
      <c r="AD9" s="627">
        <v>13418</v>
      </c>
      <c r="AE9" s="627"/>
      <c r="AF9" s="627"/>
      <c r="AG9" s="627"/>
      <c r="AH9" s="627"/>
      <c r="AI9" s="627"/>
      <c r="AJ9" s="627"/>
      <c r="AK9" s="627"/>
      <c r="AL9" s="628">
        <v>0.1</v>
      </c>
      <c r="AM9" s="629"/>
      <c r="AN9" s="629"/>
      <c r="AO9" s="630"/>
      <c r="AP9" s="620" t="s">
        <v>229</v>
      </c>
      <c r="AQ9" s="621"/>
      <c r="AR9" s="621"/>
      <c r="AS9" s="621"/>
      <c r="AT9" s="621"/>
      <c r="AU9" s="621"/>
      <c r="AV9" s="621"/>
      <c r="AW9" s="621"/>
      <c r="AX9" s="621"/>
      <c r="AY9" s="621"/>
      <c r="AZ9" s="621"/>
      <c r="BA9" s="621"/>
      <c r="BB9" s="621"/>
      <c r="BC9" s="621"/>
      <c r="BD9" s="621"/>
      <c r="BE9" s="621"/>
      <c r="BF9" s="622"/>
      <c r="BG9" s="623">
        <v>1281289</v>
      </c>
      <c r="BH9" s="624"/>
      <c r="BI9" s="624"/>
      <c r="BJ9" s="624"/>
      <c r="BK9" s="624"/>
      <c r="BL9" s="624"/>
      <c r="BM9" s="624"/>
      <c r="BN9" s="625"/>
      <c r="BO9" s="626">
        <v>29.8</v>
      </c>
      <c r="BP9" s="626"/>
      <c r="BQ9" s="626"/>
      <c r="BR9" s="626"/>
      <c r="BS9" s="627" t="s">
        <v>122</v>
      </c>
      <c r="BT9" s="627"/>
      <c r="BU9" s="627"/>
      <c r="BV9" s="627"/>
      <c r="BW9" s="627"/>
      <c r="BX9" s="627"/>
      <c r="BY9" s="627"/>
      <c r="BZ9" s="627"/>
      <c r="CA9" s="627"/>
      <c r="CB9" s="631"/>
      <c r="CD9" s="620" t="s">
        <v>230</v>
      </c>
      <c r="CE9" s="621"/>
      <c r="CF9" s="621"/>
      <c r="CG9" s="621"/>
      <c r="CH9" s="621"/>
      <c r="CI9" s="621"/>
      <c r="CJ9" s="621"/>
      <c r="CK9" s="621"/>
      <c r="CL9" s="621"/>
      <c r="CM9" s="621"/>
      <c r="CN9" s="621"/>
      <c r="CO9" s="621"/>
      <c r="CP9" s="621"/>
      <c r="CQ9" s="622"/>
      <c r="CR9" s="623">
        <v>2291902</v>
      </c>
      <c r="CS9" s="624"/>
      <c r="CT9" s="624"/>
      <c r="CU9" s="624"/>
      <c r="CV9" s="624"/>
      <c r="CW9" s="624"/>
      <c r="CX9" s="624"/>
      <c r="CY9" s="625"/>
      <c r="CZ9" s="626">
        <v>7.6</v>
      </c>
      <c r="DA9" s="626"/>
      <c r="DB9" s="626"/>
      <c r="DC9" s="626"/>
      <c r="DD9" s="632">
        <v>57700</v>
      </c>
      <c r="DE9" s="624"/>
      <c r="DF9" s="624"/>
      <c r="DG9" s="624"/>
      <c r="DH9" s="624"/>
      <c r="DI9" s="624"/>
      <c r="DJ9" s="624"/>
      <c r="DK9" s="624"/>
      <c r="DL9" s="624"/>
      <c r="DM9" s="624"/>
      <c r="DN9" s="624"/>
      <c r="DO9" s="624"/>
      <c r="DP9" s="625"/>
      <c r="DQ9" s="632">
        <v>1995153</v>
      </c>
      <c r="DR9" s="624"/>
      <c r="DS9" s="624"/>
      <c r="DT9" s="624"/>
      <c r="DU9" s="624"/>
      <c r="DV9" s="624"/>
      <c r="DW9" s="624"/>
      <c r="DX9" s="624"/>
      <c r="DY9" s="624"/>
      <c r="DZ9" s="624"/>
      <c r="EA9" s="624"/>
      <c r="EB9" s="624"/>
      <c r="EC9" s="633"/>
    </row>
    <row r="10" spans="2:143" ht="11.25" customHeight="1" x14ac:dyDescent="0.15">
      <c r="B10" s="620" t="s">
        <v>231</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232</v>
      </c>
      <c r="AQ10" s="621"/>
      <c r="AR10" s="621"/>
      <c r="AS10" s="621"/>
      <c r="AT10" s="621"/>
      <c r="AU10" s="621"/>
      <c r="AV10" s="621"/>
      <c r="AW10" s="621"/>
      <c r="AX10" s="621"/>
      <c r="AY10" s="621"/>
      <c r="AZ10" s="621"/>
      <c r="BA10" s="621"/>
      <c r="BB10" s="621"/>
      <c r="BC10" s="621"/>
      <c r="BD10" s="621"/>
      <c r="BE10" s="621"/>
      <c r="BF10" s="622"/>
      <c r="BG10" s="623">
        <v>91070</v>
      </c>
      <c r="BH10" s="624"/>
      <c r="BI10" s="624"/>
      <c r="BJ10" s="624"/>
      <c r="BK10" s="624"/>
      <c r="BL10" s="624"/>
      <c r="BM10" s="624"/>
      <c r="BN10" s="625"/>
      <c r="BO10" s="626">
        <v>2.1</v>
      </c>
      <c r="BP10" s="626"/>
      <c r="BQ10" s="626"/>
      <c r="BR10" s="626"/>
      <c r="BS10" s="627" t="s">
        <v>122</v>
      </c>
      <c r="BT10" s="627"/>
      <c r="BU10" s="627"/>
      <c r="BV10" s="627"/>
      <c r="BW10" s="627"/>
      <c r="BX10" s="627"/>
      <c r="BY10" s="627"/>
      <c r="BZ10" s="627"/>
      <c r="CA10" s="627"/>
      <c r="CB10" s="631"/>
      <c r="CD10" s="620" t="s">
        <v>233</v>
      </c>
      <c r="CE10" s="621"/>
      <c r="CF10" s="621"/>
      <c r="CG10" s="621"/>
      <c r="CH10" s="621"/>
      <c r="CI10" s="621"/>
      <c r="CJ10" s="621"/>
      <c r="CK10" s="621"/>
      <c r="CL10" s="621"/>
      <c r="CM10" s="621"/>
      <c r="CN10" s="621"/>
      <c r="CO10" s="621"/>
      <c r="CP10" s="621"/>
      <c r="CQ10" s="622"/>
      <c r="CR10" s="623">
        <v>26150</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12833</v>
      </c>
      <c r="DR10" s="624"/>
      <c r="DS10" s="624"/>
      <c r="DT10" s="624"/>
      <c r="DU10" s="624"/>
      <c r="DV10" s="624"/>
      <c r="DW10" s="624"/>
      <c r="DX10" s="624"/>
      <c r="DY10" s="624"/>
      <c r="DZ10" s="624"/>
      <c r="EA10" s="624"/>
      <c r="EB10" s="624"/>
      <c r="EC10" s="633"/>
    </row>
    <row r="11" spans="2:143" ht="11.25" customHeight="1" x14ac:dyDescent="0.15">
      <c r="B11" s="620" t="s">
        <v>234</v>
      </c>
      <c r="C11" s="621"/>
      <c r="D11" s="621"/>
      <c r="E11" s="621"/>
      <c r="F11" s="621"/>
      <c r="G11" s="621"/>
      <c r="H11" s="621"/>
      <c r="I11" s="621"/>
      <c r="J11" s="621"/>
      <c r="K11" s="621"/>
      <c r="L11" s="621"/>
      <c r="M11" s="621"/>
      <c r="N11" s="621"/>
      <c r="O11" s="621"/>
      <c r="P11" s="621"/>
      <c r="Q11" s="622"/>
      <c r="R11" s="623">
        <v>1098641</v>
      </c>
      <c r="S11" s="624"/>
      <c r="T11" s="624"/>
      <c r="U11" s="624"/>
      <c r="V11" s="624"/>
      <c r="W11" s="624"/>
      <c r="X11" s="624"/>
      <c r="Y11" s="625"/>
      <c r="Z11" s="628">
        <v>3.5</v>
      </c>
      <c r="AA11" s="629"/>
      <c r="AB11" s="629"/>
      <c r="AC11" s="635"/>
      <c r="AD11" s="632">
        <v>1098641</v>
      </c>
      <c r="AE11" s="624"/>
      <c r="AF11" s="624"/>
      <c r="AG11" s="624"/>
      <c r="AH11" s="624"/>
      <c r="AI11" s="624"/>
      <c r="AJ11" s="624"/>
      <c r="AK11" s="625"/>
      <c r="AL11" s="628">
        <v>6.9</v>
      </c>
      <c r="AM11" s="629"/>
      <c r="AN11" s="629"/>
      <c r="AO11" s="630"/>
      <c r="AP11" s="620" t="s">
        <v>235</v>
      </c>
      <c r="AQ11" s="621"/>
      <c r="AR11" s="621"/>
      <c r="AS11" s="621"/>
      <c r="AT11" s="621"/>
      <c r="AU11" s="621"/>
      <c r="AV11" s="621"/>
      <c r="AW11" s="621"/>
      <c r="AX11" s="621"/>
      <c r="AY11" s="621"/>
      <c r="AZ11" s="621"/>
      <c r="BA11" s="621"/>
      <c r="BB11" s="621"/>
      <c r="BC11" s="621"/>
      <c r="BD11" s="621"/>
      <c r="BE11" s="621"/>
      <c r="BF11" s="622"/>
      <c r="BG11" s="623">
        <v>138504</v>
      </c>
      <c r="BH11" s="624"/>
      <c r="BI11" s="624"/>
      <c r="BJ11" s="624"/>
      <c r="BK11" s="624"/>
      <c r="BL11" s="624"/>
      <c r="BM11" s="624"/>
      <c r="BN11" s="625"/>
      <c r="BO11" s="626">
        <v>3.2</v>
      </c>
      <c r="BP11" s="626"/>
      <c r="BQ11" s="626"/>
      <c r="BR11" s="626"/>
      <c r="BS11" s="627" t="s">
        <v>122</v>
      </c>
      <c r="BT11" s="627"/>
      <c r="BU11" s="627"/>
      <c r="BV11" s="627"/>
      <c r="BW11" s="627"/>
      <c r="BX11" s="627"/>
      <c r="BY11" s="627"/>
      <c r="BZ11" s="627"/>
      <c r="CA11" s="627"/>
      <c r="CB11" s="631"/>
      <c r="CD11" s="620" t="s">
        <v>236</v>
      </c>
      <c r="CE11" s="621"/>
      <c r="CF11" s="621"/>
      <c r="CG11" s="621"/>
      <c r="CH11" s="621"/>
      <c r="CI11" s="621"/>
      <c r="CJ11" s="621"/>
      <c r="CK11" s="621"/>
      <c r="CL11" s="621"/>
      <c r="CM11" s="621"/>
      <c r="CN11" s="621"/>
      <c r="CO11" s="621"/>
      <c r="CP11" s="621"/>
      <c r="CQ11" s="622"/>
      <c r="CR11" s="623">
        <v>1424822</v>
      </c>
      <c r="CS11" s="624"/>
      <c r="CT11" s="624"/>
      <c r="CU11" s="624"/>
      <c r="CV11" s="624"/>
      <c r="CW11" s="624"/>
      <c r="CX11" s="624"/>
      <c r="CY11" s="625"/>
      <c r="CZ11" s="626">
        <v>4.7</v>
      </c>
      <c r="DA11" s="626"/>
      <c r="DB11" s="626"/>
      <c r="DC11" s="626"/>
      <c r="DD11" s="632">
        <v>104367</v>
      </c>
      <c r="DE11" s="624"/>
      <c r="DF11" s="624"/>
      <c r="DG11" s="624"/>
      <c r="DH11" s="624"/>
      <c r="DI11" s="624"/>
      <c r="DJ11" s="624"/>
      <c r="DK11" s="624"/>
      <c r="DL11" s="624"/>
      <c r="DM11" s="624"/>
      <c r="DN11" s="624"/>
      <c r="DO11" s="624"/>
      <c r="DP11" s="625"/>
      <c r="DQ11" s="632">
        <v>790619</v>
      </c>
      <c r="DR11" s="624"/>
      <c r="DS11" s="624"/>
      <c r="DT11" s="624"/>
      <c r="DU11" s="624"/>
      <c r="DV11" s="624"/>
      <c r="DW11" s="624"/>
      <c r="DX11" s="624"/>
      <c r="DY11" s="624"/>
      <c r="DZ11" s="624"/>
      <c r="EA11" s="624"/>
      <c r="EB11" s="624"/>
      <c r="EC11" s="633"/>
    </row>
    <row r="12" spans="2:143" ht="11.25" customHeight="1" x14ac:dyDescent="0.15">
      <c r="B12" s="620" t="s">
        <v>237</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238</v>
      </c>
      <c r="AQ12" s="621"/>
      <c r="AR12" s="621"/>
      <c r="AS12" s="621"/>
      <c r="AT12" s="621"/>
      <c r="AU12" s="621"/>
      <c r="AV12" s="621"/>
      <c r="AW12" s="621"/>
      <c r="AX12" s="621"/>
      <c r="AY12" s="621"/>
      <c r="AZ12" s="621"/>
      <c r="BA12" s="621"/>
      <c r="BB12" s="621"/>
      <c r="BC12" s="621"/>
      <c r="BD12" s="621"/>
      <c r="BE12" s="621"/>
      <c r="BF12" s="622"/>
      <c r="BG12" s="623">
        <v>2215151</v>
      </c>
      <c r="BH12" s="624"/>
      <c r="BI12" s="624"/>
      <c r="BJ12" s="624"/>
      <c r="BK12" s="624"/>
      <c r="BL12" s="624"/>
      <c r="BM12" s="624"/>
      <c r="BN12" s="625"/>
      <c r="BO12" s="626">
        <v>51.5</v>
      </c>
      <c r="BP12" s="626"/>
      <c r="BQ12" s="626"/>
      <c r="BR12" s="626"/>
      <c r="BS12" s="627" t="s">
        <v>122</v>
      </c>
      <c r="BT12" s="627"/>
      <c r="BU12" s="627"/>
      <c r="BV12" s="627"/>
      <c r="BW12" s="627"/>
      <c r="BX12" s="627"/>
      <c r="BY12" s="627"/>
      <c r="BZ12" s="627"/>
      <c r="CA12" s="627"/>
      <c r="CB12" s="631"/>
      <c r="CD12" s="620" t="s">
        <v>239</v>
      </c>
      <c r="CE12" s="621"/>
      <c r="CF12" s="621"/>
      <c r="CG12" s="621"/>
      <c r="CH12" s="621"/>
      <c r="CI12" s="621"/>
      <c r="CJ12" s="621"/>
      <c r="CK12" s="621"/>
      <c r="CL12" s="621"/>
      <c r="CM12" s="621"/>
      <c r="CN12" s="621"/>
      <c r="CO12" s="621"/>
      <c r="CP12" s="621"/>
      <c r="CQ12" s="622"/>
      <c r="CR12" s="623">
        <v>1804837</v>
      </c>
      <c r="CS12" s="624"/>
      <c r="CT12" s="624"/>
      <c r="CU12" s="624"/>
      <c r="CV12" s="624"/>
      <c r="CW12" s="624"/>
      <c r="CX12" s="624"/>
      <c r="CY12" s="625"/>
      <c r="CZ12" s="626">
        <v>6</v>
      </c>
      <c r="DA12" s="626"/>
      <c r="DB12" s="626"/>
      <c r="DC12" s="626"/>
      <c r="DD12" s="632">
        <v>124783</v>
      </c>
      <c r="DE12" s="624"/>
      <c r="DF12" s="624"/>
      <c r="DG12" s="624"/>
      <c r="DH12" s="624"/>
      <c r="DI12" s="624"/>
      <c r="DJ12" s="624"/>
      <c r="DK12" s="624"/>
      <c r="DL12" s="624"/>
      <c r="DM12" s="624"/>
      <c r="DN12" s="624"/>
      <c r="DO12" s="624"/>
      <c r="DP12" s="625"/>
      <c r="DQ12" s="632">
        <v>513658</v>
      </c>
      <c r="DR12" s="624"/>
      <c r="DS12" s="624"/>
      <c r="DT12" s="624"/>
      <c r="DU12" s="624"/>
      <c r="DV12" s="624"/>
      <c r="DW12" s="624"/>
      <c r="DX12" s="624"/>
      <c r="DY12" s="624"/>
      <c r="DZ12" s="624"/>
      <c r="EA12" s="624"/>
      <c r="EB12" s="624"/>
      <c r="EC12" s="633"/>
    </row>
    <row r="13" spans="2:143" ht="11.25" customHeight="1" x14ac:dyDescent="0.15">
      <c r="B13" s="620" t="s">
        <v>240</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241</v>
      </c>
      <c r="AQ13" s="621"/>
      <c r="AR13" s="621"/>
      <c r="AS13" s="621"/>
      <c r="AT13" s="621"/>
      <c r="AU13" s="621"/>
      <c r="AV13" s="621"/>
      <c r="AW13" s="621"/>
      <c r="AX13" s="621"/>
      <c r="AY13" s="621"/>
      <c r="AZ13" s="621"/>
      <c r="BA13" s="621"/>
      <c r="BB13" s="621"/>
      <c r="BC13" s="621"/>
      <c r="BD13" s="621"/>
      <c r="BE13" s="621"/>
      <c r="BF13" s="622"/>
      <c r="BG13" s="623">
        <v>2166319</v>
      </c>
      <c r="BH13" s="624"/>
      <c r="BI13" s="624"/>
      <c r="BJ13" s="624"/>
      <c r="BK13" s="624"/>
      <c r="BL13" s="624"/>
      <c r="BM13" s="624"/>
      <c r="BN13" s="625"/>
      <c r="BO13" s="626">
        <v>50.4</v>
      </c>
      <c r="BP13" s="626"/>
      <c r="BQ13" s="626"/>
      <c r="BR13" s="626"/>
      <c r="BS13" s="627" t="s">
        <v>122</v>
      </c>
      <c r="BT13" s="627"/>
      <c r="BU13" s="627"/>
      <c r="BV13" s="627"/>
      <c r="BW13" s="627"/>
      <c r="BX13" s="627"/>
      <c r="BY13" s="627"/>
      <c r="BZ13" s="627"/>
      <c r="CA13" s="627"/>
      <c r="CB13" s="631"/>
      <c r="CD13" s="620" t="s">
        <v>242</v>
      </c>
      <c r="CE13" s="621"/>
      <c r="CF13" s="621"/>
      <c r="CG13" s="621"/>
      <c r="CH13" s="621"/>
      <c r="CI13" s="621"/>
      <c r="CJ13" s="621"/>
      <c r="CK13" s="621"/>
      <c r="CL13" s="621"/>
      <c r="CM13" s="621"/>
      <c r="CN13" s="621"/>
      <c r="CO13" s="621"/>
      <c r="CP13" s="621"/>
      <c r="CQ13" s="622"/>
      <c r="CR13" s="623">
        <v>2645965</v>
      </c>
      <c r="CS13" s="624"/>
      <c r="CT13" s="624"/>
      <c r="CU13" s="624"/>
      <c r="CV13" s="624"/>
      <c r="CW13" s="624"/>
      <c r="CX13" s="624"/>
      <c r="CY13" s="625"/>
      <c r="CZ13" s="626">
        <v>8.8000000000000007</v>
      </c>
      <c r="DA13" s="626"/>
      <c r="DB13" s="626"/>
      <c r="DC13" s="626"/>
      <c r="DD13" s="632">
        <v>832453</v>
      </c>
      <c r="DE13" s="624"/>
      <c r="DF13" s="624"/>
      <c r="DG13" s="624"/>
      <c r="DH13" s="624"/>
      <c r="DI13" s="624"/>
      <c r="DJ13" s="624"/>
      <c r="DK13" s="624"/>
      <c r="DL13" s="624"/>
      <c r="DM13" s="624"/>
      <c r="DN13" s="624"/>
      <c r="DO13" s="624"/>
      <c r="DP13" s="625"/>
      <c r="DQ13" s="632">
        <v>1779491</v>
      </c>
      <c r="DR13" s="624"/>
      <c r="DS13" s="624"/>
      <c r="DT13" s="624"/>
      <c r="DU13" s="624"/>
      <c r="DV13" s="624"/>
      <c r="DW13" s="624"/>
      <c r="DX13" s="624"/>
      <c r="DY13" s="624"/>
      <c r="DZ13" s="624"/>
      <c r="EA13" s="624"/>
      <c r="EB13" s="624"/>
      <c r="EC13" s="633"/>
    </row>
    <row r="14" spans="2:143" ht="11.25" customHeight="1" x14ac:dyDescent="0.15">
      <c r="B14" s="620" t="s">
        <v>243</v>
      </c>
      <c r="C14" s="621"/>
      <c r="D14" s="621"/>
      <c r="E14" s="621"/>
      <c r="F14" s="621"/>
      <c r="G14" s="621"/>
      <c r="H14" s="621"/>
      <c r="I14" s="621"/>
      <c r="J14" s="621"/>
      <c r="K14" s="621"/>
      <c r="L14" s="621"/>
      <c r="M14" s="621"/>
      <c r="N14" s="621"/>
      <c r="O14" s="621"/>
      <c r="P14" s="621"/>
      <c r="Q14" s="622"/>
      <c r="R14" s="623">
        <v>1310</v>
      </c>
      <c r="S14" s="624"/>
      <c r="T14" s="624"/>
      <c r="U14" s="624"/>
      <c r="V14" s="624"/>
      <c r="W14" s="624"/>
      <c r="X14" s="624"/>
      <c r="Y14" s="625"/>
      <c r="Z14" s="626">
        <v>0</v>
      </c>
      <c r="AA14" s="626"/>
      <c r="AB14" s="626"/>
      <c r="AC14" s="626"/>
      <c r="AD14" s="627">
        <v>1310</v>
      </c>
      <c r="AE14" s="627"/>
      <c r="AF14" s="627"/>
      <c r="AG14" s="627"/>
      <c r="AH14" s="627"/>
      <c r="AI14" s="627"/>
      <c r="AJ14" s="627"/>
      <c r="AK14" s="627"/>
      <c r="AL14" s="628">
        <v>0</v>
      </c>
      <c r="AM14" s="629"/>
      <c r="AN14" s="629"/>
      <c r="AO14" s="630"/>
      <c r="AP14" s="620" t="s">
        <v>244</v>
      </c>
      <c r="AQ14" s="621"/>
      <c r="AR14" s="621"/>
      <c r="AS14" s="621"/>
      <c r="AT14" s="621"/>
      <c r="AU14" s="621"/>
      <c r="AV14" s="621"/>
      <c r="AW14" s="621"/>
      <c r="AX14" s="621"/>
      <c r="AY14" s="621"/>
      <c r="AZ14" s="621"/>
      <c r="BA14" s="621"/>
      <c r="BB14" s="621"/>
      <c r="BC14" s="621"/>
      <c r="BD14" s="621"/>
      <c r="BE14" s="621"/>
      <c r="BF14" s="622"/>
      <c r="BG14" s="623">
        <v>178444</v>
      </c>
      <c r="BH14" s="624"/>
      <c r="BI14" s="624"/>
      <c r="BJ14" s="624"/>
      <c r="BK14" s="624"/>
      <c r="BL14" s="624"/>
      <c r="BM14" s="624"/>
      <c r="BN14" s="625"/>
      <c r="BO14" s="626">
        <v>4.0999999999999996</v>
      </c>
      <c r="BP14" s="626"/>
      <c r="BQ14" s="626"/>
      <c r="BR14" s="626"/>
      <c r="BS14" s="627" t="s">
        <v>122</v>
      </c>
      <c r="BT14" s="627"/>
      <c r="BU14" s="627"/>
      <c r="BV14" s="627"/>
      <c r="BW14" s="627"/>
      <c r="BX14" s="627"/>
      <c r="BY14" s="627"/>
      <c r="BZ14" s="627"/>
      <c r="CA14" s="627"/>
      <c r="CB14" s="631"/>
      <c r="CD14" s="620" t="s">
        <v>245</v>
      </c>
      <c r="CE14" s="621"/>
      <c r="CF14" s="621"/>
      <c r="CG14" s="621"/>
      <c r="CH14" s="621"/>
      <c r="CI14" s="621"/>
      <c r="CJ14" s="621"/>
      <c r="CK14" s="621"/>
      <c r="CL14" s="621"/>
      <c r="CM14" s="621"/>
      <c r="CN14" s="621"/>
      <c r="CO14" s="621"/>
      <c r="CP14" s="621"/>
      <c r="CQ14" s="622"/>
      <c r="CR14" s="623">
        <v>1356249</v>
      </c>
      <c r="CS14" s="624"/>
      <c r="CT14" s="624"/>
      <c r="CU14" s="624"/>
      <c r="CV14" s="624"/>
      <c r="CW14" s="624"/>
      <c r="CX14" s="624"/>
      <c r="CY14" s="625"/>
      <c r="CZ14" s="626">
        <v>4.5</v>
      </c>
      <c r="DA14" s="626"/>
      <c r="DB14" s="626"/>
      <c r="DC14" s="626"/>
      <c r="DD14" s="632">
        <v>29184</v>
      </c>
      <c r="DE14" s="624"/>
      <c r="DF14" s="624"/>
      <c r="DG14" s="624"/>
      <c r="DH14" s="624"/>
      <c r="DI14" s="624"/>
      <c r="DJ14" s="624"/>
      <c r="DK14" s="624"/>
      <c r="DL14" s="624"/>
      <c r="DM14" s="624"/>
      <c r="DN14" s="624"/>
      <c r="DO14" s="624"/>
      <c r="DP14" s="625"/>
      <c r="DQ14" s="632">
        <v>1240823</v>
      </c>
      <c r="DR14" s="624"/>
      <c r="DS14" s="624"/>
      <c r="DT14" s="624"/>
      <c r="DU14" s="624"/>
      <c r="DV14" s="624"/>
      <c r="DW14" s="624"/>
      <c r="DX14" s="624"/>
      <c r="DY14" s="624"/>
      <c r="DZ14" s="624"/>
      <c r="EA14" s="624"/>
      <c r="EB14" s="624"/>
      <c r="EC14" s="633"/>
    </row>
    <row r="15" spans="2:143" ht="11.25" customHeight="1" x14ac:dyDescent="0.15">
      <c r="B15" s="620" t="s">
        <v>246</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247</v>
      </c>
      <c r="AQ15" s="621"/>
      <c r="AR15" s="621"/>
      <c r="AS15" s="621"/>
      <c r="AT15" s="621"/>
      <c r="AU15" s="621"/>
      <c r="AV15" s="621"/>
      <c r="AW15" s="621"/>
      <c r="AX15" s="621"/>
      <c r="AY15" s="621"/>
      <c r="AZ15" s="621"/>
      <c r="BA15" s="621"/>
      <c r="BB15" s="621"/>
      <c r="BC15" s="621"/>
      <c r="BD15" s="621"/>
      <c r="BE15" s="621"/>
      <c r="BF15" s="622"/>
      <c r="BG15" s="623">
        <v>301307</v>
      </c>
      <c r="BH15" s="624"/>
      <c r="BI15" s="624"/>
      <c r="BJ15" s="624"/>
      <c r="BK15" s="624"/>
      <c r="BL15" s="624"/>
      <c r="BM15" s="624"/>
      <c r="BN15" s="625"/>
      <c r="BO15" s="626">
        <v>7</v>
      </c>
      <c r="BP15" s="626"/>
      <c r="BQ15" s="626"/>
      <c r="BR15" s="626"/>
      <c r="BS15" s="627" t="s">
        <v>122</v>
      </c>
      <c r="BT15" s="627"/>
      <c r="BU15" s="627"/>
      <c r="BV15" s="627"/>
      <c r="BW15" s="627"/>
      <c r="BX15" s="627"/>
      <c r="BY15" s="627"/>
      <c r="BZ15" s="627"/>
      <c r="CA15" s="627"/>
      <c r="CB15" s="631"/>
      <c r="CD15" s="620" t="s">
        <v>248</v>
      </c>
      <c r="CE15" s="621"/>
      <c r="CF15" s="621"/>
      <c r="CG15" s="621"/>
      <c r="CH15" s="621"/>
      <c r="CI15" s="621"/>
      <c r="CJ15" s="621"/>
      <c r="CK15" s="621"/>
      <c r="CL15" s="621"/>
      <c r="CM15" s="621"/>
      <c r="CN15" s="621"/>
      <c r="CO15" s="621"/>
      <c r="CP15" s="621"/>
      <c r="CQ15" s="622"/>
      <c r="CR15" s="623">
        <v>2733848</v>
      </c>
      <c r="CS15" s="624"/>
      <c r="CT15" s="624"/>
      <c r="CU15" s="624"/>
      <c r="CV15" s="624"/>
      <c r="CW15" s="624"/>
      <c r="CX15" s="624"/>
      <c r="CY15" s="625"/>
      <c r="CZ15" s="626">
        <v>9.1</v>
      </c>
      <c r="DA15" s="626"/>
      <c r="DB15" s="626"/>
      <c r="DC15" s="626"/>
      <c r="DD15" s="632">
        <v>526473</v>
      </c>
      <c r="DE15" s="624"/>
      <c r="DF15" s="624"/>
      <c r="DG15" s="624"/>
      <c r="DH15" s="624"/>
      <c r="DI15" s="624"/>
      <c r="DJ15" s="624"/>
      <c r="DK15" s="624"/>
      <c r="DL15" s="624"/>
      <c r="DM15" s="624"/>
      <c r="DN15" s="624"/>
      <c r="DO15" s="624"/>
      <c r="DP15" s="625"/>
      <c r="DQ15" s="632">
        <v>1699851</v>
      </c>
      <c r="DR15" s="624"/>
      <c r="DS15" s="624"/>
      <c r="DT15" s="624"/>
      <c r="DU15" s="624"/>
      <c r="DV15" s="624"/>
      <c r="DW15" s="624"/>
      <c r="DX15" s="624"/>
      <c r="DY15" s="624"/>
      <c r="DZ15" s="624"/>
      <c r="EA15" s="624"/>
      <c r="EB15" s="624"/>
      <c r="EC15" s="633"/>
    </row>
    <row r="16" spans="2:143" ht="11.25" customHeight="1" x14ac:dyDescent="0.15">
      <c r="B16" s="620" t="s">
        <v>249</v>
      </c>
      <c r="C16" s="621"/>
      <c r="D16" s="621"/>
      <c r="E16" s="621"/>
      <c r="F16" s="621"/>
      <c r="G16" s="621"/>
      <c r="H16" s="621"/>
      <c r="I16" s="621"/>
      <c r="J16" s="621"/>
      <c r="K16" s="621"/>
      <c r="L16" s="621"/>
      <c r="M16" s="621"/>
      <c r="N16" s="621"/>
      <c r="O16" s="621"/>
      <c r="P16" s="621"/>
      <c r="Q16" s="622"/>
      <c r="R16" s="623">
        <v>17644</v>
      </c>
      <c r="S16" s="624"/>
      <c r="T16" s="624"/>
      <c r="U16" s="624"/>
      <c r="V16" s="624"/>
      <c r="W16" s="624"/>
      <c r="X16" s="624"/>
      <c r="Y16" s="625"/>
      <c r="Z16" s="626">
        <v>0.1</v>
      </c>
      <c r="AA16" s="626"/>
      <c r="AB16" s="626"/>
      <c r="AC16" s="626"/>
      <c r="AD16" s="627">
        <v>17644</v>
      </c>
      <c r="AE16" s="627"/>
      <c r="AF16" s="627"/>
      <c r="AG16" s="627"/>
      <c r="AH16" s="627"/>
      <c r="AI16" s="627"/>
      <c r="AJ16" s="627"/>
      <c r="AK16" s="627"/>
      <c r="AL16" s="628">
        <v>0.1</v>
      </c>
      <c r="AM16" s="629"/>
      <c r="AN16" s="629"/>
      <c r="AO16" s="630"/>
      <c r="AP16" s="620" t="s">
        <v>250</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251</v>
      </c>
      <c r="CE16" s="621"/>
      <c r="CF16" s="621"/>
      <c r="CG16" s="621"/>
      <c r="CH16" s="621"/>
      <c r="CI16" s="621"/>
      <c r="CJ16" s="621"/>
      <c r="CK16" s="621"/>
      <c r="CL16" s="621"/>
      <c r="CM16" s="621"/>
      <c r="CN16" s="621"/>
      <c r="CO16" s="621"/>
      <c r="CP16" s="621"/>
      <c r="CQ16" s="622"/>
      <c r="CR16" s="623">
        <v>5175</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v>5175</v>
      </c>
      <c r="DR16" s="624"/>
      <c r="DS16" s="624"/>
      <c r="DT16" s="624"/>
      <c r="DU16" s="624"/>
      <c r="DV16" s="624"/>
      <c r="DW16" s="624"/>
      <c r="DX16" s="624"/>
      <c r="DY16" s="624"/>
      <c r="DZ16" s="624"/>
      <c r="EA16" s="624"/>
      <c r="EB16" s="624"/>
      <c r="EC16" s="633"/>
    </row>
    <row r="17" spans="2:133" ht="11.25" customHeight="1" x14ac:dyDescent="0.15">
      <c r="B17" s="620" t="s">
        <v>252</v>
      </c>
      <c r="C17" s="621"/>
      <c r="D17" s="621"/>
      <c r="E17" s="621"/>
      <c r="F17" s="621"/>
      <c r="G17" s="621"/>
      <c r="H17" s="621"/>
      <c r="I17" s="621"/>
      <c r="J17" s="621"/>
      <c r="K17" s="621"/>
      <c r="L17" s="621"/>
      <c r="M17" s="621"/>
      <c r="N17" s="621"/>
      <c r="O17" s="621"/>
      <c r="P17" s="621"/>
      <c r="Q17" s="622"/>
      <c r="R17" s="623">
        <v>74069</v>
      </c>
      <c r="S17" s="624"/>
      <c r="T17" s="624"/>
      <c r="U17" s="624"/>
      <c r="V17" s="624"/>
      <c r="W17" s="624"/>
      <c r="X17" s="624"/>
      <c r="Y17" s="625"/>
      <c r="Z17" s="626">
        <v>0.2</v>
      </c>
      <c r="AA17" s="626"/>
      <c r="AB17" s="626"/>
      <c r="AC17" s="626"/>
      <c r="AD17" s="627">
        <v>74069</v>
      </c>
      <c r="AE17" s="627"/>
      <c r="AF17" s="627"/>
      <c r="AG17" s="627"/>
      <c r="AH17" s="627"/>
      <c r="AI17" s="627"/>
      <c r="AJ17" s="627"/>
      <c r="AK17" s="627"/>
      <c r="AL17" s="628">
        <v>0.5</v>
      </c>
      <c r="AM17" s="629"/>
      <c r="AN17" s="629"/>
      <c r="AO17" s="630"/>
      <c r="AP17" s="620" t="s">
        <v>253</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254</v>
      </c>
      <c r="CE17" s="621"/>
      <c r="CF17" s="621"/>
      <c r="CG17" s="621"/>
      <c r="CH17" s="621"/>
      <c r="CI17" s="621"/>
      <c r="CJ17" s="621"/>
      <c r="CK17" s="621"/>
      <c r="CL17" s="621"/>
      <c r="CM17" s="621"/>
      <c r="CN17" s="621"/>
      <c r="CO17" s="621"/>
      <c r="CP17" s="621"/>
      <c r="CQ17" s="622"/>
      <c r="CR17" s="623">
        <v>2858501</v>
      </c>
      <c r="CS17" s="624"/>
      <c r="CT17" s="624"/>
      <c r="CU17" s="624"/>
      <c r="CV17" s="624"/>
      <c r="CW17" s="624"/>
      <c r="CX17" s="624"/>
      <c r="CY17" s="625"/>
      <c r="CZ17" s="626">
        <v>9.5</v>
      </c>
      <c r="DA17" s="626"/>
      <c r="DB17" s="626"/>
      <c r="DC17" s="626"/>
      <c r="DD17" s="632" t="s">
        <v>122</v>
      </c>
      <c r="DE17" s="624"/>
      <c r="DF17" s="624"/>
      <c r="DG17" s="624"/>
      <c r="DH17" s="624"/>
      <c r="DI17" s="624"/>
      <c r="DJ17" s="624"/>
      <c r="DK17" s="624"/>
      <c r="DL17" s="624"/>
      <c r="DM17" s="624"/>
      <c r="DN17" s="624"/>
      <c r="DO17" s="624"/>
      <c r="DP17" s="625"/>
      <c r="DQ17" s="632">
        <v>2801142</v>
      </c>
      <c r="DR17" s="624"/>
      <c r="DS17" s="624"/>
      <c r="DT17" s="624"/>
      <c r="DU17" s="624"/>
      <c r="DV17" s="624"/>
      <c r="DW17" s="624"/>
      <c r="DX17" s="624"/>
      <c r="DY17" s="624"/>
      <c r="DZ17" s="624"/>
      <c r="EA17" s="624"/>
      <c r="EB17" s="624"/>
      <c r="EC17" s="633"/>
    </row>
    <row r="18" spans="2:133" ht="11.25" customHeight="1" x14ac:dyDescent="0.15">
      <c r="B18" s="620" t="s">
        <v>255</v>
      </c>
      <c r="C18" s="621"/>
      <c r="D18" s="621"/>
      <c r="E18" s="621"/>
      <c r="F18" s="621"/>
      <c r="G18" s="621"/>
      <c r="H18" s="621"/>
      <c r="I18" s="621"/>
      <c r="J18" s="621"/>
      <c r="K18" s="621"/>
      <c r="L18" s="621"/>
      <c r="M18" s="621"/>
      <c r="N18" s="621"/>
      <c r="O18" s="621"/>
      <c r="P18" s="621"/>
      <c r="Q18" s="622"/>
      <c r="R18" s="623">
        <v>22928</v>
      </c>
      <c r="S18" s="624"/>
      <c r="T18" s="624"/>
      <c r="U18" s="624"/>
      <c r="V18" s="624"/>
      <c r="W18" s="624"/>
      <c r="X18" s="624"/>
      <c r="Y18" s="625"/>
      <c r="Z18" s="626">
        <v>0.1</v>
      </c>
      <c r="AA18" s="626"/>
      <c r="AB18" s="626"/>
      <c r="AC18" s="626"/>
      <c r="AD18" s="627">
        <v>22928</v>
      </c>
      <c r="AE18" s="627"/>
      <c r="AF18" s="627"/>
      <c r="AG18" s="627"/>
      <c r="AH18" s="627"/>
      <c r="AI18" s="627"/>
      <c r="AJ18" s="627"/>
      <c r="AK18" s="627"/>
      <c r="AL18" s="628">
        <v>0.1</v>
      </c>
      <c r="AM18" s="629"/>
      <c r="AN18" s="629"/>
      <c r="AO18" s="630"/>
      <c r="AP18" s="620" t="s">
        <v>256</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257</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258</v>
      </c>
      <c r="C19" s="621"/>
      <c r="D19" s="621"/>
      <c r="E19" s="621"/>
      <c r="F19" s="621"/>
      <c r="G19" s="621"/>
      <c r="H19" s="621"/>
      <c r="I19" s="621"/>
      <c r="J19" s="621"/>
      <c r="K19" s="621"/>
      <c r="L19" s="621"/>
      <c r="M19" s="621"/>
      <c r="N19" s="621"/>
      <c r="O19" s="621"/>
      <c r="P19" s="621"/>
      <c r="Q19" s="622"/>
      <c r="R19" s="623">
        <v>20966</v>
      </c>
      <c r="S19" s="624"/>
      <c r="T19" s="624"/>
      <c r="U19" s="624"/>
      <c r="V19" s="624"/>
      <c r="W19" s="624"/>
      <c r="X19" s="624"/>
      <c r="Y19" s="625"/>
      <c r="Z19" s="626">
        <v>0.1</v>
      </c>
      <c r="AA19" s="626"/>
      <c r="AB19" s="626"/>
      <c r="AC19" s="626"/>
      <c r="AD19" s="627">
        <v>20966</v>
      </c>
      <c r="AE19" s="627"/>
      <c r="AF19" s="627"/>
      <c r="AG19" s="627"/>
      <c r="AH19" s="627"/>
      <c r="AI19" s="627"/>
      <c r="AJ19" s="627"/>
      <c r="AK19" s="627"/>
      <c r="AL19" s="628">
        <v>0.1</v>
      </c>
      <c r="AM19" s="629"/>
      <c r="AN19" s="629"/>
      <c r="AO19" s="630"/>
      <c r="AP19" s="620" t="s">
        <v>259</v>
      </c>
      <c r="AQ19" s="621"/>
      <c r="AR19" s="621"/>
      <c r="AS19" s="621"/>
      <c r="AT19" s="621"/>
      <c r="AU19" s="621"/>
      <c r="AV19" s="621"/>
      <c r="AW19" s="621"/>
      <c r="AX19" s="621"/>
      <c r="AY19" s="621"/>
      <c r="AZ19" s="621"/>
      <c r="BA19" s="621"/>
      <c r="BB19" s="621"/>
      <c r="BC19" s="621"/>
      <c r="BD19" s="621"/>
      <c r="BE19" s="621"/>
      <c r="BF19" s="622"/>
      <c r="BG19" s="623">
        <v>26910</v>
      </c>
      <c r="BH19" s="624"/>
      <c r="BI19" s="624"/>
      <c r="BJ19" s="624"/>
      <c r="BK19" s="624"/>
      <c r="BL19" s="624"/>
      <c r="BM19" s="624"/>
      <c r="BN19" s="625"/>
      <c r="BO19" s="626">
        <v>0.6</v>
      </c>
      <c r="BP19" s="626"/>
      <c r="BQ19" s="626"/>
      <c r="BR19" s="626"/>
      <c r="BS19" s="627" t="s">
        <v>122</v>
      </c>
      <c r="BT19" s="627"/>
      <c r="BU19" s="627"/>
      <c r="BV19" s="627"/>
      <c r="BW19" s="627"/>
      <c r="BX19" s="627"/>
      <c r="BY19" s="627"/>
      <c r="BZ19" s="627"/>
      <c r="CA19" s="627"/>
      <c r="CB19" s="631"/>
      <c r="CD19" s="620" t="s">
        <v>260</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261</v>
      </c>
      <c r="C20" s="637"/>
      <c r="D20" s="637"/>
      <c r="E20" s="637"/>
      <c r="F20" s="637"/>
      <c r="G20" s="637"/>
      <c r="H20" s="637"/>
      <c r="I20" s="637"/>
      <c r="J20" s="637"/>
      <c r="K20" s="637"/>
      <c r="L20" s="637"/>
      <c r="M20" s="637"/>
      <c r="N20" s="637"/>
      <c r="O20" s="637"/>
      <c r="P20" s="637"/>
      <c r="Q20" s="638"/>
      <c r="R20" s="623">
        <v>1962</v>
      </c>
      <c r="S20" s="624"/>
      <c r="T20" s="624"/>
      <c r="U20" s="624"/>
      <c r="V20" s="624"/>
      <c r="W20" s="624"/>
      <c r="X20" s="624"/>
      <c r="Y20" s="625"/>
      <c r="Z20" s="626">
        <v>0</v>
      </c>
      <c r="AA20" s="626"/>
      <c r="AB20" s="626"/>
      <c r="AC20" s="626"/>
      <c r="AD20" s="627">
        <v>1962</v>
      </c>
      <c r="AE20" s="627"/>
      <c r="AF20" s="627"/>
      <c r="AG20" s="627"/>
      <c r="AH20" s="627"/>
      <c r="AI20" s="627"/>
      <c r="AJ20" s="627"/>
      <c r="AK20" s="627"/>
      <c r="AL20" s="628">
        <v>0</v>
      </c>
      <c r="AM20" s="629"/>
      <c r="AN20" s="629"/>
      <c r="AO20" s="630"/>
      <c r="AP20" s="620" t="s">
        <v>262</v>
      </c>
      <c r="AQ20" s="621"/>
      <c r="AR20" s="621"/>
      <c r="AS20" s="621"/>
      <c r="AT20" s="621"/>
      <c r="AU20" s="621"/>
      <c r="AV20" s="621"/>
      <c r="AW20" s="621"/>
      <c r="AX20" s="621"/>
      <c r="AY20" s="621"/>
      <c r="AZ20" s="621"/>
      <c r="BA20" s="621"/>
      <c r="BB20" s="621"/>
      <c r="BC20" s="621"/>
      <c r="BD20" s="621"/>
      <c r="BE20" s="621"/>
      <c r="BF20" s="622"/>
      <c r="BG20" s="623">
        <v>26910</v>
      </c>
      <c r="BH20" s="624"/>
      <c r="BI20" s="624"/>
      <c r="BJ20" s="624"/>
      <c r="BK20" s="624"/>
      <c r="BL20" s="624"/>
      <c r="BM20" s="624"/>
      <c r="BN20" s="625"/>
      <c r="BO20" s="626">
        <v>0.6</v>
      </c>
      <c r="BP20" s="626"/>
      <c r="BQ20" s="626"/>
      <c r="BR20" s="626"/>
      <c r="BS20" s="627" t="s">
        <v>122</v>
      </c>
      <c r="BT20" s="627"/>
      <c r="BU20" s="627"/>
      <c r="BV20" s="627"/>
      <c r="BW20" s="627"/>
      <c r="BX20" s="627"/>
      <c r="BY20" s="627"/>
      <c r="BZ20" s="627"/>
      <c r="CA20" s="627"/>
      <c r="CB20" s="631"/>
      <c r="CD20" s="620" t="s">
        <v>263</v>
      </c>
      <c r="CE20" s="621"/>
      <c r="CF20" s="621"/>
      <c r="CG20" s="621"/>
      <c r="CH20" s="621"/>
      <c r="CI20" s="621"/>
      <c r="CJ20" s="621"/>
      <c r="CK20" s="621"/>
      <c r="CL20" s="621"/>
      <c r="CM20" s="621"/>
      <c r="CN20" s="621"/>
      <c r="CO20" s="621"/>
      <c r="CP20" s="621"/>
      <c r="CQ20" s="622"/>
      <c r="CR20" s="623">
        <v>30079586</v>
      </c>
      <c r="CS20" s="624"/>
      <c r="CT20" s="624"/>
      <c r="CU20" s="624"/>
      <c r="CV20" s="624"/>
      <c r="CW20" s="624"/>
      <c r="CX20" s="624"/>
      <c r="CY20" s="625"/>
      <c r="CZ20" s="626">
        <v>100</v>
      </c>
      <c r="DA20" s="626"/>
      <c r="DB20" s="626"/>
      <c r="DC20" s="626"/>
      <c r="DD20" s="632">
        <v>3306338</v>
      </c>
      <c r="DE20" s="624"/>
      <c r="DF20" s="624"/>
      <c r="DG20" s="624"/>
      <c r="DH20" s="624"/>
      <c r="DI20" s="624"/>
      <c r="DJ20" s="624"/>
      <c r="DK20" s="624"/>
      <c r="DL20" s="624"/>
      <c r="DM20" s="624"/>
      <c r="DN20" s="624"/>
      <c r="DO20" s="624"/>
      <c r="DP20" s="625"/>
      <c r="DQ20" s="632">
        <v>18751712</v>
      </c>
      <c r="DR20" s="624"/>
      <c r="DS20" s="624"/>
      <c r="DT20" s="624"/>
      <c r="DU20" s="624"/>
      <c r="DV20" s="624"/>
      <c r="DW20" s="624"/>
      <c r="DX20" s="624"/>
      <c r="DY20" s="624"/>
      <c r="DZ20" s="624"/>
      <c r="EA20" s="624"/>
      <c r="EB20" s="624"/>
      <c r="EC20" s="633"/>
    </row>
    <row r="21" spans="2:133" ht="11.25" customHeight="1" x14ac:dyDescent="0.15">
      <c r="B21" s="620" t="s">
        <v>264</v>
      </c>
      <c r="C21" s="621"/>
      <c r="D21" s="621"/>
      <c r="E21" s="621"/>
      <c r="F21" s="621"/>
      <c r="G21" s="621"/>
      <c r="H21" s="621"/>
      <c r="I21" s="621"/>
      <c r="J21" s="621"/>
      <c r="K21" s="621"/>
      <c r="L21" s="621"/>
      <c r="M21" s="621"/>
      <c r="N21" s="621"/>
      <c r="O21" s="621"/>
      <c r="P21" s="621"/>
      <c r="Q21" s="622"/>
      <c r="R21" s="623">
        <v>11684933</v>
      </c>
      <c r="S21" s="624"/>
      <c r="T21" s="624"/>
      <c r="U21" s="624"/>
      <c r="V21" s="624"/>
      <c r="W21" s="624"/>
      <c r="X21" s="624"/>
      <c r="Y21" s="625"/>
      <c r="Z21" s="626">
        <v>37.200000000000003</v>
      </c>
      <c r="AA21" s="626"/>
      <c r="AB21" s="626"/>
      <c r="AC21" s="626"/>
      <c r="AD21" s="627">
        <v>9941999</v>
      </c>
      <c r="AE21" s="627"/>
      <c r="AF21" s="627"/>
      <c r="AG21" s="627"/>
      <c r="AH21" s="627"/>
      <c r="AI21" s="627"/>
      <c r="AJ21" s="627"/>
      <c r="AK21" s="627"/>
      <c r="AL21" s="628">
        <v>62.8</v>
      </c>
      <c r="AM21" s="629"/>
      <c r="AN21" s="629"/>
      <c r="AO21" s="630"/>
      <c r="AP21" s="620" t="s">
        <v>265</v>
      </c>
      <c r="AQ21" s="639"/>
      <c r="AR21" s="639"/>
      <c r="AS21" s="639"/>
      <c r="AT21" s="639"/>
      <c r="AU21" s="639"/>
      <c r="AV21" s="639"/>
      <c r="AW21" s="639"/>
      <c r="AX21" s="639"/>
      <c r="AY21" s="639"/>
      <c r="AZ21" s="639"/>
      <c r="BA21" s="639"/>
      <c r="BB21" s="639"/>
      <c r="BC21" s="639"/>
      <c r="BD21" s="639"/>
      <c r="BE21" s="639"/>
      <c r="BF21" s="640"/>
      <c r="BG21" s="623">
        <v>26910</v>
      </c>
      <c r="BH21" s="624"/>
      <c r="BI21" s="624"/>
      <c r="BJ21" s="624"/>
      <c r="BK21" s="624"/>
      <c r="BL21" s="624"/>
      <c r="BM21" s="624"/>
      <c r="BN21" s="625"/>
      <c r="BO21" s="626">
        <v>0.6</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266</v>
      </c>
      <c r="C22" s="621"/>
      <c r="D22" s="621"/>
      <c r="E22" s="621"/>
      <c r="F22" s="621"/>
      <c r="G22" s="621"/>
      <c r="H22" s="621"/>
      <c r="I22" s="621"/>
      <c r="J22" s="621"/>
      <c r="K22" s="621"/>
      <c r="L22" s="621"/>
      <c r="M22" s="621"/>
      <c r="N22" s="621"/>
      <c r="O22" s="621"/>
      <c r="P22" s="621"/>
      <c r="Q22" s="622"/>
      <c r="R22" s="623">
        <v>9941999</v>
      </c>
      <c r="S22" s="624"/>
      <c r="T22" s="624"/>
      <c r="U22" s="624"/>
      <c r="V22" s="624"/>
      <c r="W22" s="624"/>
      <c r="X22" s="624"/>
      <c r="Y22" s="625"/>
      <c r="Z22" s="626">
        <v>31.7</v>
      </c>
      <c r="AA22" s="626"/>
      <c r="AB22" s="626"/>
      <c r="AC22" s="626"/>
      <c r="AD22" s="627">
        <v>9941999</v>
      </c>
      <c r="AE22" s="627"/>
      <c r="AF22" s="627"/>
      <c r="AG22" s="627"/>
      <c r="AH22" s="627"/>
      <c r="AI22" s="627"/>
      <c r="AJ22" s="627"/>
      <c r="AK22" s="627"/>
      <c r="AL22" s="628">
        <v>62.8</v>
      </c>
      <c r="AM22" s="629"/>
      <c r="AN22" s="629"/>
      <c r="AO22" s="630"/>
      <c r="AP22" s="620" t="s">
        <v>267</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269</v>
      </c>
      <c r="C23" s="621"/>
      <c r="D23" s="621"/>
      <c r="E23" s="621"/>
      <c r="F23" s="621"/>
      <c r="G23" s="621"/>
      <c r="H23" s="621"/>
      <c r="I23" s="621"/>
      <c r="J23" s="621"/>
      <c r="K23" s="621"/>
      <c r="L23" s="621"/>
      <c r="M23" s="621"/>
      <c r="N23" s="621"/>
      <c r="O23" s="621"/>
      <c r="P23" s="621"/>
      <c r="Q23" s="622"/>
      <c r="R23" s="623">
        <v>1742934</v>
      </c>
      <c r="S23" s="624"/>
      <c r="T23" s="624"/>
      <c r="U23" s="624"/>
      <c r="V23" s="624"/>
      <c r="W23" s="624"/>
      <c r="X23" s="624"/>
      <c r="Y23" s="625"/>
      <c r="Z23" s="626">
        <v>5.6</v>
      </c>
      <c r="AA23" s="626"/>
      <c r="AB23" s="626"/>
      <c r="AC23" s="626"/>
      <c r="AD23" s="627" t="s">
        <v>122</v>
      </c>
      <c r="AE23" s="627"/>
      <c r="AF23" s="627"/>
      <c r="AG23" s="627"/>
      <c r="AH23" s="627"/>
      <c r="AI23" s="627"/>
      <c r="AJ23" s="627"/>
      <c r="AK23" s="627"/>
      <c r="AL23" s="628" t="s">
        <v>122</v>
      </c>
      <c r="AM23" s="629"/>
      <c r="AN23" s="629"/>
      <c r="AO23" s="630"/>
      <c r="AP23" s="620" t="s">
        <v>270</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210</v>
      </c>
      <c r="CE23" s="606"/>
      <c r="CF23" s="606"/>
      <c r="CG23" s="606"/>
      <c r="CH23" s="606"/>
      <c r="CI23" s="606"/>
      <c r="CJ23" s="606"/>
      <c r="CK23" s="606"/>
      <c r="CL23" s="606"/>
      <c r="CM23" s="606"/>
      <c r="CN23" s="606"/>
      <c r="CO23" s="606"/>
      <c r="CP23" s="606"/>
      <c r="CQ23" s="607"/>
      <c r="CR23" s="605" t="s">
        <v>271</v>
      </c>
      <c r="CS23" s="606"/>
      <c r="CT23" s="606"/>
      <c r="CU23" s="606"/>
      <c r="CV23" s="606"/>
      <c r="CW23" s="606"/>
      <c r="CX23" s="606"/>
      <c r="CY23" s="607"/>
      <c r="CZ23" s="605" t="s">
        <v>272</v>
      </c>
      <c r="DA23" s="606"/>
      <c r="DB23" s="606"/>
      <c r="DC23" s="607"/>
      <c r="DD23" s="605" t="s">
        <v>273</v>
      </c>
      <c r="DE23" s="606"/>
      <c r="DF23" s="606"/>
      <c r="DG23" s="606"/>
      <c r="DH23" s="606"/>
      <c r="DI23" s="606"/>
      <c r="DJ23" s="606"/>
      <c r="DK23" s="607"/>
      <c r="DL23" s="650" t="s">
        <v>274</v>
      </c>
      <c r="DM23" s="651"/>
      <c r="DN23" s="651"/>
      <c r="DO23" s="651"/>
      <c r="DP23" s="651"/>
      <c r="DQ23" s="651"/>
      <c r="DR23" s="651"/>
      <c r="DS23" s="651"/>
      <c r="DT23" s="651"/>
      <c r="DU23" s="651"/>
      <c r="DV23" s="652"/>
      <c r="DW23" s="605" t="s">
        <v>275</v>
      </c>
      <c r="DX23" s="606"/>
      <c r="DY23" s="606"/>
      <c r="DZ23" s="606"/>
      <c r="EA23" s="606"/>
      <c r="EB23" s="606"/>
      <c r="EC23" s="607"/>
    </row>
    <row r="24" spans="2:133" ht="11.25" customHeight="1" x14ac:dyDescent="0.15">
      <c r="B24" s="620" t="s">
        <v>276</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277</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278</v>
      </c>
      <c r="CE24" s="610"/>
      <c r="CF24" s="610"/>
      <c r="CG24" s="610"/>
      <c r="CH24" s="610"/>
      <c r="CI24" s="610"/>
      <c r="CJ24" s="610"/>
      <c r="CK24" s="610"/>
      <c r="CL24" s="610"/>
      <c r="CM24" s="610"/>
      <c r="CN24" s="610"/>
      <c r="CO24" s="610"/>
      <c r="CP24" s="610"/>
      <c r="CQ24" s="611"/>
      <c r="CR24" s="612">
        <v>12309662</v>
      </c>
      <c r="CS24" s="613"/>
      <c r="CT24" s="613"/>
      <c r="CU24" s="613"/>
      <c r="CV24" s="613"/>
      <c r="CW24" s="613"/>
      <c r="CX24" s="613"/>
      <c r="CY24" s="614"/>
      <c r="CZ24" s="617">
        <v>40.9</v>
      </c>
      <c r="DA24" s="618"/>
      <c r="DB24" s="618"/>
      <c r="DC24" s="634"/>
      <c r="DD24" s="653">
        <v>8170313</v>
      </c>
      <c r="DE24" s="613"/>
      <c r="DF24" s="613"/>
      <c r="DG24" s="613"/>
      <c r="DH24" s="613"/>
      <c r="DI24" s="613"/>
      <c r="DJ24" s="613"/>
      <c r="DK24" s="614"/>
      <c r="DL24" s="653">
        <v>7647853</v>
      </c>
      <c r="DM24" s="613"/>
      <c r="DN24" s="613"/>
      <c r="DO24" s="613"/>
      <c r="DP24" s="613"/>
      <c r="DQ24" s="613"/>
      <c r="DR24" s="613"/>
      <c r="DS24" s="613"/>
      <c r="DT24" s="613"/>
      <c r="DU24" s="613"/>
      <c r="DV24" s="614"/>
      <c r="DW24" s="617">
        <v>48.1</v>
      </c>
      <c r="DX24" s="618"/>
      <c r="DY24" s="618"/>
      <c r="DZ24" s="618"/>
      <c r="EA24" s="618"/>
      <c r="EB24" s="618"/>
      <c r="EC24" s="619"/>
    </row>
    <row r="25" spans="2:133" ht="11.25" customHeight="1" x14ac:dyDescent="0.15">
      <c r="B25" s="620" t="s">
        <v>279</v>
      </c>
      <c r="C25" s="621"/>
      <c r="D25" s="621"/>
      <c r="E25" s="621"/>
      <c r="F25" s="621"/>
      <c r="G25" s="621"/>
      <c r="H25" s="621"/>
      <c r="I25" s="621"/>
      <c r="J25" s="621"/>
      <c r="K25" s="621"/>
      <c r="L25" s="621"/>
      <c r="M25" s="621"/>
      <c r="N25" s="621"/>
      <c r="O25" s="621"/>
      <c r="P25" s="621"/>
      <c r="Q25" s="622"/>
      <c r="R25" s="623">
        <v>17551916</v>
      </c>
      <c r="S25" s="624"/>
      <c r="T25" s="624"/>
      <c r="U25" s="624"/>
      <c r="V25" s="624"/>
      <c r="W25" s="624"/>
      <c r="X25" s="624"/>
      <c r="Y25" s="625"/>
      <c r="Z25" s="626">
        <v>55.9</v>
      </c>
      <c r="AA25" s="626"/>
      <c r="AB25" s="626"/>
      <c r="AC25" s="626"/>
      <c r="AD25" s="627">
        <v>15808982</v>
      </c>
      <c r="AE25" s="627"/>
      <c r="AF25" s="627"/>
      <c r="AG25" s="627"/>
      <c r="AH25" s="627"/>
      <c r="AI25" s="627"/>
      <c r="AJ25" s="627"/>
      <c r="AK25" s="627"/>
      <c r="AL25" s="628">
        <v>99.8</v>
      </c>
      <c r="AM25" s="629"/>
      <c r="AN25" s="629"/>
      <c r="AO25" s="630"/>
      <c r="AP25" s="620" t="s">
        <v>280</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281</v>
      </c>
      <c r="CE25" s="621"/>
      <c r="CF25" s="621"/>
      <c r="CG25" s="621"/>
      <c r="CH25" s="621"/>
      <c r="CI25" s="621"/>
      <c r="CJ25" s="621"/>
      <c r="CK25" s="621"/>
      <c r="CL25" s="621"/>
      <c r="CM25" s="621"/>
      <c r="CN25" s="621"/>
      <c r="CO25" s="621"/>
      <c r="CP25" s="621"/>
      <c r="CQ25" s="622"/>
      <c r="CR25" s="623">
        <v>4132737</v>
      </c>
      <c r="CS25" s="656"/>
      <c r="CT25" s="656"/>
      <c r="CU25" s="656"/>
      <c r="CV25" s="656"/>
      <c r="CW25" s="656"/>
      <c r="CX25" s="656"/>
      <c r="CY25" s="657"/>
      <c r="CZ25" s="628">
        <v>13.7</v>
      </c>
      <c r="DA25" s="654"/>
      <c r="DB25" s="654"/>
      <c r="DC25" s="658"/>
      <c r="DD25" s="632">
        <v>3518541</v>
      </c>
      <c r="DE25" s="656"/>
      <c r="DF25" s="656"/>
      <c r="DG25" s="656"/>
      <c r="DH25" s="656"/>
      <c r="DI25" s="656"/>
      <c r="DJ25" s="656"/>
      <c r="DK25" s="657"/>
      <c r="DL25" s="632">
        <v>3501377</v>
      </c>
      <c r="DM25" s="656"/>
      <c r="DN25" s="656"/>
      <c r="DO25" s="656"/>
      <c r="DP25" s="656"/>
      <c r="DQ25" s="656"/>
      <c r="DR25" s="656"/>
      <c r="DS25" s="656"/>
      <c r="DT25" s="656"/>
      <c r="DU25" s="656"/>
      <c r="DV25" s="657"/>
      <c r="DW25" s="628">
        <v>22</v>
      </c>
      <c r="DX25" s="654"/>
      <c r="DY25" s="654"/>
      <c r="DZ25" s="654"/>
      <c r="EA25" s="654"/>
      <c r="EB25" s="654"/>
      <c r="EC25" s="655"/>
    </row>
    <row r="26" spans="2:133" ht="11.25" customHeight="1" x14ac:dyDescent="0.15">
      <c r="B26" s="620" t="s">
        <v>282</v>
      </c>
      <c r="C26" s="621"/>
      <c r="D26" s="621"/>
      <c r="E26" s="621"/>
      <c r="F26" s="621"/>
      <c r="G26" s="621"/>
      <c r="H26" s="621"/>
      <c r="I26" s="621"/>
      <c r="J26" s="621"/>
      <c r="K26" s="621"/>
      <c r="L26" s="621"/>
      <c r="M26" s="621"/>
      <c r="N26" s="621"/>
      <c r="O26" s="621"/>
      <c r="P26" s="621"/>
      <c r="Q26" s="622"/>
      <c r="R26" s="623">
        <v>3278</v>
      </c>
      <c r="S26" s="624"/>
      <c r="T26" s="624"/>
      <c r="U26" s="624"/>
      <c r="V26" s="624"/>
      <c r="W26" s="624"/>
      <c r="X26" s="624"/>
      <c r="Y26" s="625"/>
      <c r="Z26" s="626">
        <v>0</v>
      </c>
      <c r="AA26" s="626"/>
      <c r="AB26" s="626"/>
      <c r="AC26" s="626"/>
      <c r="AD26" s="627">
        <v>3278</v>
      </c>
      <c r="AE26" s="627"/>
      <c r="AF26" s="627"/>
      <c r="AG26" s="627"/>
      <c r="AH26" s="627"/>
      <c r="AI26" s="627"/>
      <c r="AJ26" s="627"/>
      <c r="AK26" s="627"/>
      <c r="AL26" s="628">
        <v>0</v>
      </c>
      <c r="AM26" s="629"/>
      <c r="AN26" s="629"/>
      <c r="AO26" s="630"/>
      <c r="AP26" s="620" t="s">
        <v>283</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284</v>
      </c>
      <c r="CE26" s="621"/>
      <c r="CF26" s="621"/>
      <c r="CG26" s="621"/>
      <c r="CH26" s="621"/>
      <c r="CI26" s="621"/>
      <c r="CJ26" s="621"/>
      <c r="CK26" s="621"/>
      <c r="CL26" s="621"/>
      <c r="CM26" s="621"/>
      <c r="CN26" s="621"/>
      <c r="CO26" s="621"/>
      <c r="CP26" s="621"/>
      <c r="CQ26" s="622"/>
      <c r="CR26" s="623">
        <v>2986909</v>
      </c>
      <c r="CS26" s="624"/>
      <c r="CT26" s="624"/>
      <c r="CU26" s="624"/>
      <c r="CV26" s="624"/>
      <c r="CW26" s="624"/>
      <c r="CX26" s="624"/>
      <c r="CY26" s="625"/>
      <c r="CZ26" s="628">
        <v>9.9</v>
      </c>
      <c r="DA26" s="654"/>
      <c r="DB26" s="654"/>
      <c r="DC26" s="658"/>
      <c r="DD26" s="632">
        <v>2492437</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15">
      <c r="B27" s="620" t="s">
        <v>285</v>
      </c>
      <c r="C27" s="621"/>
      <c r="D27" s="621"/>
      <c r="E27" s="621"/>
      <c r="F27" s="621"/>
      <c r="G27" s="621"/>
      <c r="H27" s="621"/>
      <c r="I27" s="621"/>
      <c r="J27" s="621"/>
      <c r="K27" s="621"/>
      <c r="L27" s="621"/>
      <c r="M27" s="621"/>
      <c r="N27" s="621"/>
      <c r="O27" s="621"/>
      <c r="P27" s="621"/>
      <c r="Q27" s="622"/>
      <c r="R27" s="623">
        <v>368288</v>
      </c>
      <c r="S27" s="624"/>
      <c r="T27" s="624"/>
      <c r="U27" s="624"/>
      <c r="V27" s="624"/>
      <c r="W27" s="624"/>
      <c r="X27" s="624"/>
      <c r="Y27" s="625"/>
      <c r="Z27" s="626">
        <v>1.2</v>
      </c>
      <c r="AA27" s="626"/>
      <c r="AB27" s="626"/>
      <c r="AC27" s="626"/>
      <c r="AD27" s="627" t="s">
        <v>122</v>
      </c>
      <c r="AE27" s="627"/>
      <c r="AF27" s="627"/>
      <c r="AG27" s="627"/>
      <c r="AH27" s="627"/>
      <c r="AI27" s="627"/>
      <c r="AJ27" s="627"/>
      <c r="AK27" s="627"/>
      <c r="AL27" s="628" t="s">
        <v>122</v>
      </c>
      <c r="AM27" s="629"/>
      <c r="AN27" s="629"/>
      <c r="AO27" s="630"/>
      <c r="AP27" s="620" t="s">
        <v>286</v>
      </c>
      <c r="AQ27" s="621"/>
      <c r="AR27" s="621"/>
      <c r="AS27" s="621"/>
      <c r="AT27" s="621"/>
      <c r="AU27" s="621"/>
      <c r="AV27" s="621"/>
      <c r="AW27" s="621"/>
      <c r="AX27" s="621"/>
      <c r="AY27" s="621"/>
      <c r="AZ27" s="621"/>
      <c r="BA27" s="621"/>
      <c r="BB27" s="621"/>
      <c r="BC27" s="621"/>
      <c r="BD27" s="621"/>
      <c r="BE27" s="621"/>
      <c r="BF27" s="622"/>
      <c r="BG27" s="623">
        <v>4300717</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287</v>
      </c>
      <c r="CE27" s="621"/>
      <c r="CF27" s="621"/>
      <c r="CG27" s="621"/>
      <c r="CH27" s="621"/>
      <c r="CI27" s="621"/>
      <c r="CJ27" s="621"/>
      <c r="CK27" s="621"/>
      <c r="CL27" s="621"/>
      <c r="CM27" s="621"/>
      <c r="CN27" s="621"/>
      <c r="CO27" s="621"/>
      <c r="CP27" s="621"/>
      <c r="CQ27" s="622"/>
      <c r="CR27" s="623">
        <v>5318424</v>
      </c>
      <c r="CS27" s="656"/>
      <c r="CT27" s="656"/>
      <c r="CU27" s="656"/>
      <c r="CV27" s="656"/>
      <c r="CW27" s="656"/>
      <c r="CX27" s="656"/>
      <c r="CY27" s="657"/>
      <c r="CZ27" s="628">
        <v>17.7</v>
      </c>
      <c r="DA27" s="654"/>
      <c r="DB27" s="654"/>
      <c r="DC27" s="658"/>
      <c r="DD27" s="632">
        <v>1850630</v>
      </c>
      <c r="DE27" s="656"/>
      <c r="DF27" s="656"/>
      <c r="DG27" s="656"/>
      <c r="DH27" s="656"/>
      <c r="DI27" s="656"/>
      <c r="DJ27" s="656"/>
      <c r="DK27" s="657"/>
      <c r="DL27" s="632">
        <v>1345334</v>
      </c>
      <c r="DM27" s="656"/>
      <c r="DN27" s="656"/>
      <c r="DO27" s="656"/>
      <c r="DP27" s="656"/>
      <c r="DQ27" s="656"/>
      <c r="DR27" s="656"/>
      <c r="DS27" s="656"/>
      <c r="DT27" s="656"/>
      <c r="DU27" s="656"/>
      <c r="DV27" s="657"/>
      <c r="DW27" s="628">
        <v>8.5</v>
      </c>
      <c r="DX27" s="654"/>
      <c r="DY27" s="654"/>
      <c r="DZ27" s="654"/>
      <c r="EA27" s="654"/>
      <c r="EB27" s="654"/>
      <c r="EC27" s="655"/>
    </row>
    <row r="28" spans="2:133" ht="11.25" customHeight="1" x14ac:dyDescent="0.15">
      <c r="B28" s="620" t="s">
        <v>288</v>
      </c>
      <c r="C28" s="621"/>
      <c r="D28" s="621"/>
      <c r="E28" s="621"/>
      <c r="F28" s="621"/>
      <c r="G28" s="621"/>
      <c r="H28" s="621"/>
      <c r="I28" s="621"/>
      <c r="J28" s="621"/>
      <c r="K28" s="621"/>
      <c r="L28" s="621"/>
      <c r="M28" s="621"/>
      <c r="N28" s="621"/>
      <c r="O28" s="621"/>
      <c r="P28" s="621"/>
      <c r="Q28" s="622"/>
      <c r="R28" s="623">
        <v>138039</v>
      </c>
      <c r="S28" s="624"/>
      <c r="T28" s="624"/>
      <c r="U28" s="624"/>
      <c r="V28" s="624"/>
      <c r="W28" s="624"/>
      <c r="X28" s="624"/>
      <c r="Y28" s="625"/>
      <c r="Z28" s="626">
        <v>0.4</v>
      </c>
      <c r="AA28" s="626"/>
      <c r="AB28" s="626"/>
      <c r="AC28" s="626"/>
      <c r="AD28" s="627">
        <v>168</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289</v>
      </c>
      <c r="CE28" s="621"/>
      <c r="CF28" s="621"/>
      <c r="CG28" s="621"/>
      <c r="CH28" s="621"/>
      <c r="CI28" s="621"/>
      <c r="CJ28" s="621"/>
      <c r="CK28" s="621"/>
      <c r="CL28" s="621"/>
      <c r="CM28" s="621"/>
      <c r="CN28" s="621"/>
      <c r="CO28" s="621"/>
      <c r="CP28" s="621"/>
      <c r="CQ28" s="622"/>
      <c r="CR28" s="623">
        <v>2858501</v>
      </c>
      <c r="CS28" s="624"/>
      <c r="CT28" s="624"/>
      <c r="CU28" s="624"/>
      <c r="CV28" s="624"/>
      <c r="CW28" s="624"/>
      <c r="CX28" s="624"/>
      <c r="CY28" s="625"/>
      <c r="CZ28" s="628">
        <v>9.5</v>
      </c>
      <c r="DA28" s="654"/>
      <c r="DB28" s="654"/>
      <c r="DC28" s="658"/>
      <c r="DD28" s="632">
        <v>2801142</v>
      </c>
      <c r="DE28" s="624"/>
      <c r="DF28" s="624"/>
      <c r="DG28" s="624"/>
      <c r="DH28" s="624"/>
      <c r="DI28" s="624"/>
      <c r="DJ28" s="624"/>
      <c r="DK28" s="625"/>
      <c r="DL28" s="632">
        <v>2801142</v>
      </c>
      <c r="DM28" s="624"/>
      <c r="DN28" s="624"/>
      <c r="DO28" s="624"/>
      <c r="DP28" s="624"/>
      <c r="DQ28" s="624"/>
      <c r="DR28" s="624"/>
      <c r="DS28" s="624"/>
      <c r="DT28" s="624"/>
      <c r="DU28" s="624"/>
      <c r="DV28" s="625"/>
      <c r="DW28" s="628">
        <v>17.600000000000001</v>
      </c>
      <c r="DX28" s="654"/>
      <c r="DY28" s="654"/>
      <c r="DZ28" s="654"/>
      <c r="EA28" s="654"/>
      <c r="EB28" s="654"/>
      <c r="EC28" s="655"/>
    </row>
    <row r="29" spans="2:133" ht="11.25" customHeight="1" x14ac:dyDescent="0.15">
      <c r="B29" s="620" t="s">
        <v>290</v>
      </c>
      <c r="C29" s="621"/>
      <c r="D29" s="621"/>
      <c r="E29" s="621"/>
      <c r="F29" s="621"/>
      <c r="G29" s="621"/>
      <c r="H29" s="621"/>
      <c r="I29" s="621"/>
      <c r="J29" s="621"/>
      <c r="K29" s="621"/>
      <c r="L29" s="621"/>
      <c r="M29" s="621"/>
      <c r="N29" s="621"/>
      <c r="O29" s="621"/>
      <c r="P29" s="621"/>
      <c r="Q29" s="622"/>
      <c r="R29" s="623">
        <v>78737</v>
      </c>
      <c r="S29" s="624"/>
      <c r="T29" s="624"/>
      <c r="U29" s="624"/>
      <c r="V29" s="624"/>
      <c r="W29" s="624"/>
      <c r="X29" s="624"/>
      <c r="Y29" s="625"/>
      <c r="Z29" s="626">
        <v>0.3</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291</v>
      </c>
      <c r="CE29" s="660"/>
      <c r="CF29" s="620" t="s">
        <v>66</v>
      </c>
      <c r="CG29" s="621"/>
      <c r="CH29" s="621"/>
      <c r="CI29" s="621"/>
      <c r="CJ29" s="621"/>
      <c r="CK29" s="621"/>
      <c r="CL29" s="621"/>
      <c r="CM29" s="621"/>
      <c r="CN29" s="621"/>
      <c r="CO29" s="621"/>
      <c r="CP29" s="621"/>
      <c r="CQ29" s="622"/>
      <c r="CR29" s="623">
        <v>2858501</v>
      </c>
      <c r="CS29" s="656"/>
      <c r="CT29" s="656"/>
      <c r="CU29" s="656"/>
      <c r="CV29" s="656"/>
      <c r="CW29" s="656"/>
      <c r="CX29" s="656"/>
      <c r="CY29" s="657"/>
      <c r="CZ29" s="628">
        <v>9.5</v>
      </c>
      <c r="DA29" s="654"/>
      <c r="DB29" s="654"/>
      <c r="DC29" s="658"/>
      <c r="DD29" s="632">
        <v>2801142</v>
      </c>
      <c r="DE29" s="656"/>
      <c r="DF29" s="656"/>
      <c r="DG29" s="656"/>
      <c r="DH29" s="656"/>
      <c r="DI29" s="656"/>
      <c r="DJ29" s="656"/>
      <c r="DK29" s="657"/>
      <c r="DL29" s="632">
        <v>2801142</v>
      </c>
      <c r="DM29" s="656"/>
      <c r="DN29" s="656"/>
      <c r="DO29" s="656"/>
      <c r="DP29" s="656"/>
      <c r="DQ29" s="656"/>
      <c r="DR29" s="656"/>
      <c r="DS29" s="656"/>
      <c r="DT29" s="656"/>
      <c r="DU29" s="656"/>
      <c r="DV29" s="657"/>
      <c r="DW29" s="628">
        <v>17.600000000000001</v>
      </c>
      <c r="DX29" s="654"/>
      <c r="DY29" s="654"/>
      <c r="DZ29" s="654"/>
      <c r="EA29" s="654"/>
      <c r="EB29" s="654"/>
      <c r="EC29" s="655"/>
    </row>
    <row r="30" spans="2:133" ht="11.25" customHeight="1" x14ac:dyDescent="0.15">
      <c r="B30" s="620" t="s">
        <v>292</v>
      </c>
      <c r="C30" s="621"/>
      <c r="D30" s="621"/>
      <c r="E30" s="621"/>
      <c r="F30" s="621"/>
      <c r="G30" s="621"/>
      <c r="H30" s="621"/>
      <c r="I30" s="621"/>
      <c r="J30" s="621"/>
      <c r="K30" s="621"/>
      <c r="L30" s="621"/>
      <c r="M30" s="621"/>
      <c r="N30" s="621"/>
      <c r="O30" s="621"/>
      <c r="P30" s="621"/>
      <c r="Q30" s="622"/>
      <c r="R30" s="623">
        <v>4483680</v>
      </c>
      <c r="S30" s="624"/>
      <c r="T30" s="624"/>
      <c r="U30" s="624"/>
      <c r="V30" s="624"/>
      <c r="W30" s="624"/>
      <c r="X30" s="624"/>
      <c r="Y30" s="625"/>
      <c r="Z30" s="626">
        <v>14.3</v>
      </c>
      <c r="AA30" s="626"/>
      <c r="AB30" s="626"/>
      <c r="AC30" s="626"/>
      <c r="AD30" s="627" t="s">
        <v>122</v>
      </c>
      <c r="AE30" s="627"/>
      <c r="AF30" s="627"/>
      <c r="AG30" s="627"/>
      <c r="AH30" s="627"/>
      <c r="AI30" s="627"/>
      <c r="AJ30" s="627"/>
      <c r="AK30" s="627"/>
      <c r="AL30" s="628" t="s">
        <v>122</v>
      </c>
      <c r="AM30" s="629"/>
      <c r="AN30" s="629"/>
      <c r="AO30" s="630"/>
      <c r="AP30" s="605" t="s">
        <v>210</v>
      </c>
      <c r="AQ30" s="606"/>
      <c r="AR30" s="606"/>
      <c r="AS30" s="606"/>
      <c r="AT30" s="606"/>
      <c r="AU30" s="606"/>
      <c r="AV30" s="606"/>
      <c r="AW30" s="606"/>
      <c r="AX30" s="606"/>
      <c r="AY30" s="606"/>
      <c r="AZ30" s="606"/>
      <c r="BA30" s="606"/>
      <c r="BB30" s="606"/>
      <c r="BC30" s="606"/>
      <c r="BD30" s="606"/>
      <c r="BE30" s="606"/>
      <c r="BF30" s="607"/>
      <c r="BG30" s="605" t="s">
        <v>293</v>
      </c>
      <c r="BH30" s="665"/>
      <c r="BI30" s="665"/>
      <c r="BJ30" s="665"/>
      <c r="BK30" s="665"/>
      <c r="BL30" s="665"/>
      <c r="BM30" s="665"/>
      <c r="BN30" s="665"/>
      <c r="BO30" s="665"/>
      <c r="BP30" s="665"/>
      <c r="BQ30" s="666"/>
      <c r="BR30" s="605" t="s">
        <v>294</v>
      </c>
      <c r="BS30" s="665"/>
      <c r="BT30" s="665"/>
      <c r="BU30" s="665"/>
      <c r="BV30" s="665"/>
      <c r="BW30" s="665"/>
      <c r="BX30" s="665"/>
      <c r="BY30" s="665"/>
      <c r="BZ30" s="665"/>
      <c r="CA30" s="665"/>
      <c r="CB30" s="666"/>
      <c r="CD30" s="661"/>
      <c r="CE30" s="662"/>
      <c r="CF30" s="620" t="s">
        <v>295</v>
      </c>
      <c r="CG30" s="621"/>
      <c r="CH30" s="621"/>
      <c r="CI30" s="621"/>
      <c r="CJ30" s="621"/>
      <c r="CK30" s="621"/>
      <c r="CL30" s="621"/>
      <c r="CM30" s="621"/>
      <c r="CN30" s="621"/>
      <c r="CO30" s="621"/>
      <c r="CP30" s="621"/>
      <c r="CQ30" s="622"/>
      <c r="CR30" s="623">
        <v>2695550</v>
      </c>
      <c r="CS30" s="624"/>
      <c r="CT30" s="624"/>
      <c r="CU30" s="624"/>
      <c r="CV30" s="624"/>
      <c r="CW30" s="624"/>
      <c r="CX30" s="624"/>
      <c r="CY30" s="625"/>
      <c r="CZ30" s="628">
        <v>9</v>
      </c>
      <c r="DA30" s="654"/>
      <c r="DB30" s="654"/>
      <c r="DC30" s="658"/>
      <c r="DD30" s="632">
        <v>2638197</v>
      </c>
      <c r="DE30" s="624"/>
      <c r="DF30" s="624"/>
      <c r="DG30" s="624"/>
      <c r="DH30" s="624"/>
      <c r="DI30" s="624"/>
      <c r="DJ30" s="624"/>
      <c r="DK30" s="625"/>
      <c r="DL30" s="632">
        <v>2638197</v>
      </c>
      <c r="DM30" s="624"/>
      <c r="DN30" s="624"/>
      <c r="DO30" s="624"/>
      <c r="DP30" s="624"/>
      <c r="DQ30" s="624"/>
      <c r="DR30" s="624"/>
      <c r="DS30" s="624"/>
      <c r="DT30" s="624"/>
      <c r="DU30" s="624"/>
      <c r="DV30" s="625"/>
      <c r="DW30" s="628">
        <v>16.600000000000001</v>
      </c>
      <c r="DX30" s="654"/>
      <c r="DY30" s="654"/>
      <c r="DZ30" s="654"/>
      <c r="EA30" s="654"/>
      <c r="EB30" s="654"/>
      <c r="EC30" s="655"/>
    </row>
    <row r="31" spans="2:133" ht="11.25" customHeight="1" x14ac:dyDescent="0.15">
      <c r="B31" s="636" t="s">
        <v>296</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297</v>
      </c>
      <c r="AQ31" s="670"/>
      <c r="AR31" s="670"/>
      <c r="AS31" s="670"/>
      <c r="AT31" s="675" t="s">
        <v>298</v>
      </c>
      <c r="AU31" s="218"/>
      <c r="AV31" s="218"/>
      <c r="AW31" s="218"/>
      <c r="AX31" s="609" t="s">
        <v>176</v>
      </c>
      <c r="AY31" s="610"/>
      <c r="AZ31" s="610"/>
      <c r="BA31" s="610"/>
      <c r="BB31" s="610"/>
      <c r="BC31" s="610"/>
      <c r="BD31" s="610"/>
      <c r="BE31" s="610"/>
      <c r="BF31" s="611"/>
      <c r="BG31" s="679">
        <v>99.1</v>
      </c>
      <c r="BH31" s="667"/>
      <c r="BI31" s="667"/>
      <c r="BJ31" s="667"/>
      <c r="BK31" s="667"/>
      <c r="BL31" s="667"/>
      <c r="BM31" s="618">
        <v>96.5</v>
      </c>
      <c r="BN31" s="667"/>
      <c r="BO31" s="667"/>
      <c r="BP31" s="667"/>
      <c r="BQ31" s="668"/>
      <c r="BR31" s="679">
        <v>99.2</v>
      </c>
      <c r="BS31" s="667"/>
      <c r="BT31" s="667"/>
      <c r="BU31" s="667"/>
      <c r="BV31" s="667"/>
      <c r="BW31" s="667"/>
      <c r="BX31" s="618">
        <v>96.2</v>
      </c>
      <c r="BY31" s="667"/>
      <c r="BZ31" s="667"/>
      <c r="CA31" s="667"/>
      <c r="CB31" s="668"/>
      <c r="CD31" s="661"/>
      <c r="CE31" s="662"/>
      <c r="CF31" s="620" t="s">
        <v>299</v>
      </c>
      <c r="CG31" s="621"/>
      <c r="CH31" s="621"/>
      <c r="CI31" s="621"/>
      <c r="CJ31" s="621"/>
      <c r="CK31" s="621"/>
      <c r="CL31" s="621"/>
      <c r="CM31" s="621"/>
      <c r="CN31" s="621"/>
      <c r="CO31" s="621"/>
      <c r="CP31" s="621"/>
      <c r="CQ31" s="622"/>
      <c r="CR31" s="623">
        <v>162951</v>
      </c>
      <c r="CS31" s="656"/>
      <c r="CT31" s="656"/>
      <c r="CU31" s="656"/>
      <c r="CV31" s="656"/>
      <c r="CW31" s="656"/>
      <c r="CX31" s="656"/>
      <c r="CY31" s="657"/>
      <c r="CZ31" s="628">
        <v>0.5</v>
      </c>
      <c r="DA31" s="654"/>
      <c r="DB31" s="654"/>
      <c r="DC31" s="658"/>
      <c r="DD31" s="632">
        <v>162945</v>
      </c>
      <c r="DE31" s="656"/>
      <c r="DF31" s="656"/>
      <c r="DG31" s="656"/>
      <c r="DH31" s="656"/>
      <c r="DI31" s="656"/>
      <c r="DJ31" s="656"/>
      <c r="DK31" s="657"/>
      <c r="DL31" s="632">
        <v>162945</v>
      </c>
      <c r="DM31" s="656"/>
      <c r="DN31" s="656"/>
      <c r="DO31" s="656"/>
      <c r="DP31" s="656"/>
      <c r="DQ31" s="656"/>
      <c r="DR31" s="656"/>
      <c r="DS31" s="656"/>
      <c r="DT31" s="656"/>
      <c r="DU31" s="656"/>
      <c r="DV31" s="657"/>
      <c r="DW31" s="628">
        <v>1</v>
      </c>
      <c r="DX31" s="654"/>
      <c r="DY31" s="654"/>
      <c r="DZ31" s="654"/>
      <c r="EA31" s="654"/>
      <c r="EB31" s="654"/>
      <c r="EC31" s="655"/>
    </row>
    <row r="32" spans="2:133" ht="11.25" customHeight="1" x14ac:dyDescent="0.15">
      <c r="B32" s="620" t="s">
        <v>300</v>
      </c>
      <c r="C32" s="621"/>
      <c r="D32" s="621"/>
      <c r="E32" s="621"/>
      <c r="F32" s="621"/>
      <c r="G32" s="621"/>
      <c r="H32" s="621"/>
      <c r="I32" s="621"/>
      <c r="J32" s="621"/>
      <c r="K32" s="621"/>
      <c r="L32" s="621"/>
      <c r="M32" s="621"/>
      <c r="N32" s="621"/>
      <c r="O32" s="621"/>
      <c r="P32" s="621"/>
      <c r="Q32" s="622"/>
      <c r="R32" s="623">
        <v>2088590</v>
      </c>
      <c r="S32" s="624"/>
      <c r="T32" s="624"/>
      <c r="U32" s="624"/>
      <c r="V32" s="624"/>
      <c r="W32" s="624"/>
      <c r="X32" s="624"/>
      <c r="Y32" s="625"/>
      <c r="Z32" s="626">
        <v>6.7</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301</v>
      </c>
      <c r="AX32" s="620" t="s">
        <v>302</v>
      </c>
      <c r="AY32" s="621"/>
      <c r="AZ32" s="621"/>
      <c r="BA32" s="621"/>
      <c r="BB32" s="621"/>
      <c r="BC32" s="621"/>
      <c r="BD32" s="621"/>
      <c r="BE32" s="621"/>
      <c r="BF32" s="622"/>
      <c r="BG32" s="680">
        <v>99.2</v>
      </c>
      <c r="BH32" s="656"/>
      <c r="BI32" s="656"/>
      <c r="BJ32" s="656"/>
      <c r="BK32" s="656"/>
      <c r="BL32" s="656"/>
      <c r="BM32" s="629">
        <v>97.4</v>
      </c>
      <c r="BN32" s="656"/>
      <c r="BO32" s="656"/>
      <c r="BP32" s="656"/>
      <c r="BQ32" s="678"/>
      <c r="BR32" s="680">
        <v>99.3</v>
      </c>
      <c r="BS32" s="656"/>
      <c r="BT32" s="656"/>
      <c r="BU32" s="656"/>
      <c r="BV32" s="656"/>
      <c r="BW32" s="656"/>
      <c r="BX32" s="629">
        <v>97.4</v>
      </c>
      <c r="BY32" s="656"/>
      <c r="BZ32" s="656"/>
      <c r="CA32" s="656"/>
      <c r="CB32" s="678"/>
      <c r="CD32" s="663"/>
      <c r="CE32" s="664"/>
      <c r="CF32" s="620" t="s">
        <v>303</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4"/>
      <c r="DB32" s="654"/>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4"/>
      <c r="DY32" s="654"/>
      <c r="DZ32" s="654"/>
      <c r="EA32" s="654"/>
      <c r="EB32" s="654"/>
      <c r="EC32" s="655"/>
    </row>
    <row r="33" spans="2:133" ht="11.25" customHeight="1" x14ac:dyDescent="0.15">
      <c r="B33" s="620" t="s">
        <v>304</v>
      </c>
      <c r="C33" s="621"/>
      <c r="D33" s="621"/>
      <c r="E33" s="621"/>
      <c r="F33" s="621"/>
      <c r="G33" s="621"/>
      <c r="H33" s="621"/>
      <c r="I33" s="621"/>
      <c r="J33" s="621"/>
      <c r="K33" s="621"/>
      <c r="L33" s="621"/>
      <c r="M33" s="621"/>
      <c r="N33" s="621"/>
      <c r="O33" s="621"/>
      <c r="P33" s="621"/>
      <c r="Q33" s="622"/>
      <c r="R33" s="623">
        <v>84969</v>
      </c>
      <c r="S33" s="624"/>
      <c r="T33" s="624"/>
      <c r="U33" s="624"/>
      <c r="V33" s="624"/>
      <c r="W33" s="624"/>
      <c r="X33" s="624"/>
      <c r="Y33" s="625"/>
      <c r="Z33" s="626">
        <v>0.3</v>
      </c>
      <c r="AA33" s="626"/>
      <c r="AB33" s="626"/>
      <c r="AC33" s="626"/>
      <c r="AD33" s="627">
        <v>9014</v>
      </c>
      <c r="AE33" s="627"/>
      <c r="AF33" s="627"/>
      <c r="AG33" s="627"/>
      <c r="AH33" s="627"/>
      <c r="AI33" s="627"/>
      <c r="AJ33" s="627"/>
      <c r="AK33" s="627"/>
      <c r="AL33" s="628">
        <v>0.1</v>
      </c>
      <c r="AM33" s="629"/>
      <c r="AN33" s="629"/>
      <c r="AO33" s="630"/>
      <c r="AP33" s="673"/>
      <c r="AQ33" s="674"/>
      <c r="AR33" s="674"/>
      <c r="AS33" s="674"/>
      <c r="AT33" s="677"/>
      <c r="AU33" s="219"/>
      <c r="AV33" s="219"/>
      <c r="AW33" s="219"/>
      <c r="AX33" s="644" t="s">
        <v>305</v>
      </c>
      <c r="AY33" s="645"/>
      <c r="AZ33" s="645"/>
      <c r="BA33" s="645"/>
      <c r="BB33" s="645"/>
      <c r="BC33" s="645"/>
      <c r="BD33" s="645"/>
      <c r="BE33" s="645"/>
      <c r="BF33" s="646"/>
      <c r="BG33" s="681">
        <v>99</v>
      </c>
      <c r="BH33" s="682"/>
      <c r="BI33" s="682"/>
      <c r="BJ33" s="682"/>
      <c r="BK33" s="682"/>
      <c r="BL33" s="682"/>
      <c r="BM33" s="683">
        <v>95.3</v>
      </c>
      <c r="BN33" s="682"/>
      <c r="BO33" s="682"/>
      <c r="BP33" s="682"/>
      <c r="BQ33" s="684"/>
      <c r="BR33" s="681">
        <v>99</v>
      </c>
      <c r="BS33" s="682"/>
      <c r="BT33" s="682"/>
      <c r="BU33" s="682"/>
      <c r="BV33" s="682"/>
      <c r="BW33" s="682"/>
      <c r="BX33" s="683">
        <v>94.6</v>
      </c>
      <c r="BY33" s="682"/>
      <c r="BZ33" s="682"/>
      <c r="CA33" s="682"/>
      <c r="CB33" s="684"/>
      <c r="CD33" s="620" t="s">
        <v>306</v>
      </c>
      <c r="CE33" s="621"/>
      <c r="CF33" s="621"/>
      <c r="CG33" s="621"/>
      <c r="CH33" s="621"/>
      <c r="CI33" s="621"/>
      <c r="CJ33" s="621"/>
      <c r="CK33" s="621"/>
      <c r="CL33" s="621"/>
      <c r="CM33" s="621"/>
      <c r="CN33" s="621"/>
      <c r="CO33" s="621"/>
      <c r="CP33" s="621"/>
      <c r="CQ33" s="622"/>
      <c r="CR33" s="623">
        <v>14458411</v>
      </c>
      <c r="CS33" s="656"/>
      <c r="CT33" s="656"/>
      <c r="CU33" s="656"/>
      <c r="CV33" s="656"/>
      <c r="CW33" s="656"/>
      <c r="CX33" s="656"/>
      <c r="CY33" s="657"/>
      <c r="CZ33" s="628">
        <v>48.1</v>
      </c>
      <c r="DA33" s="654"/>
      <c r="DB33" s="654"/>
      <c r="DC33" s="658"/>
      <c r="DD33" s="632">
        <v>10034342</v>
      </c>
      <c r="DE33" s="656"/>
      <c r="DF33" s="656"/>
      <c r="DG33" s="656"/>
      <c r="DH33" s="656"/>
      <c r="DI33" s="656"/>
      <c r="DJ33" s="656"/>
      <c r="DK33" s="657"/>
      <c r="DL33" s="632">
        <v>7666509</v>
      </c>
      <c r="DM33" s="656"/>
      <c r="DN33" s="656"/>
      <c r="DO33" s="656"/>
      <c r="DP33" s="656"/>
      <c r="DQ33" s="656"/>
      <c r="DR33" s="656"/>
      <c r="DS33" s="656"/>
      <c r="DT33" s="656"/>
      <c r="DU33" s="656"/>
      <c r="DV33" s="657"/>
      <c r="DW33" s="628">
        <v>48.2</v>
      </c>
      <c r="DX33" s="654"/>
      <c r="DY33" s="654"/>
      <c r="DZ33" s="654"/>
      <c r="EA33" s="654"/>
      <c r="EB33" s="654"/>
      <c r="EC33" s="655"/>
    </row>
    <row r="34" spans="2:133" ht="11.25" customHeight="1" x14ac:dyDescent="0.15">
      <c r="B34" s="620" t="s">
        <v>307</v>
      </c>
      <c r="C34" s="621"/>
      <c r="D34" s="621"/>
      <c r="E34" s="621"/>
      <c r="F34" s="621"/>
      <c r="G34" s="621"/>
      <c r="H34" s="621"/>
      <c r="I34" s="621"/>
      <c r="J34" s="621"/>
      <c r="K34" s="621"/>
      <c r="L34" s="621"/>
      <c r="M34" s="621"/>
      <c r="N34" s="621"/>
      <c r="O34" s="621"/>
      <c r="P34" s="621"/>
      <c r="Q34" s="622"/>
      <c r="R34" s="623">
        <v>558987</v>
      </c>
      <c r="S34" s="624"/>
      <c r="T34" s="624"/>
      <c r="U34" s="624"/>
      <c r="V34" s="624"/>
      <c r="W34" s="624"/>
      <c r="X34" s="624"/>
      <c r="Y34" s="625"/>
      <c r="Z34" s="626">
        <v>1.8</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308</v>
      </c>
      <c r="CE34" s="621"/>
      <c r="CF34" s="621"/>
      <c r="CG34" s="621"/>
      <c r="CH34" s="621"/>
      <c r="CI34" s="621"/>
      <c r="CJ34" s="621"/>
      <c r="CK34" s="621"/>
      <c r="CL34" s="621"/>
      <c r="CM34" s="621"/>
      <c r="CN34" s="621"/>
      <c r="CO34" s="621"/>
      <c r="CP34" s="621"/>
      <c r="CQ34" s="622"/>
      <c r="CR34" s="623">
        <v>4727772</v>
      </c>
      <c r="CS34" s="624"/>
      <c r="CT34" s="624"/>
      <c r="CU34" s="624"/>
      <c r="CV34" s="624"/>
      <c r="CW34" s="624"/>
      <c r="CX34" s="624"/>
      <c r="CY34" s="625"/>
      <c r="CZ34" s="628">
        <v>15.7</v>
      </c>
      <c r="DA34" s="654"/>
      <c r="DB34" s="654"/>
      <c r="DC34" s="658"/>
      <c r="DD34" s="632">
        <v>2837425</v>
      </c>
      <c r="DE34" s="624"/>
      <c r="DF34" s="624"/>
      <c r="DG34" s="624"/>
      <c r="DH34" s="624"/>
      <c r="DI34" s="624"/>
      <c r="DJ34" s="624"/>
      <c r="DK34" s="625"/>
      <c r="DL34" s="632">
        <v>2321093</v>
      </c>
      <c r="DM34" s="624"/>
      <c r="DN34" s="624"/>
      <c r="DO34" s="624"/>
      <c r="DP34" s="624"/>
      <c r="DQ34" s="624"/>
      <c r="DR34" s="624"/>
      <c r="DS34" s="624"/>
      <c r="DT34" s="624"/>
      <c r="DU34" s="624"/>
      <c r="DV34" s="625"/>
      <c r="DW34" s="628">
        <v>14.6</v>
      </c>
      <c r="DX34" s="654"/>
      <c r="DY34" s="654"/>
      <c r="DZ34" s="654"/>
      <c r="EA34" s="654"/>
      <c r="EB34" s="654"/>
      <c r="EC34" s="655"/>
    </row>
    <row r="35" spans="2:133" ht="11.25" customHeight="1" x14ac:dyDescent="0.15">
      <c r="B35" s="620" t="s">
        <v>309</v>
      </c>
      <c r="C35" s="621"/>
      <c r="D35" s="621"/>
      <c r="E35" s="621"/>
      <c r="F35" s="621"/>
      <c r="G35" s="621"/>
      <c r="H35" s="621"/>
      <c r="I35" s="621"/>
      <c r="J35" s="621"/>
      <c r="K35" s="621"/>
      <c r="L35" s="621"/>
      <c r="M35" s="621"/>
      <c r="N35" s="621"/>
      <c r="O35" s="621"/>
      <c r="P35" s="621"/>
      <c r="Q35" s="622"/>
      <c r="R35" s="623">
        <v>1634082</v>
      </c>
      <c r="S35" s="624"/>
      <c r="T35" s="624"/>
      <c r="U35" s="624"/>
      <c r="V35" s="624"/>
      <c r="W35" s="624"/>
      <c r="X35" s="624"/>
      <c r="Y35" s="625"/>
      <c r="Z35" s="626">
        <v>5.2</v>
      </c>
      <c r="AA35" s="626"/>
      <c r="AB35" s="626"/>
      <c r="AC35" s="626"/>
      <c r="AD35" s="627" t="s">
        <v>122</v>
      </c>
      <c r="AE35" s="627"/>
      <c r="AF35" s="627"/>
      <c r="AG35" s="627"/>
      <c r="AH35" s="627"/>
      <c r="AI35" s="627"/>
      <c r="AJ35" s="627"/>
      <c r="AK35" s="627"/>
      <c r="AL35" s="628" t="s">
        <v>122</v>
      </c>
      <c r="AM35" s="629"/>
      <c r="AN35" s="629"/>
      <c r="AO35" s="630"/>
      <c r="AP35" s="222"/>
      <c r="AQ35" s="605" t="s">
        <v>310</v>
      </c>
      <c r="AR35" s="606"/>
      <c r="AS35" s="606"/>
      <c r="AT35" s="606"/>
      <c r="AU35" s="606"/>
      <c r="AV35" s="606"/>
      <c r="AW35" s="606"/>
      <c r="AX35" s="606"/>
      <c r="AY35" s="606"/>
      <c r="AZ35" s="606"/>
      <c r="BA35" s="606"/>
      <c r="BB35" s="606"/>
      <c r="BC35" s="606"/>
      <c r="BD35" s="606"/>
      <c r="BE35" s="606"/>
      <c r="BF35" s="607"/>
      <c r="BG35" s="605" t="s">
        <v>311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312</v>
      </c>
      <c r="CE35" s="621"/>
      <c r="CF35" s="621"/>
      <c r="CG35" s="621"/>
      <c r="CH35" s="621"/>
      <c r="CI35" s="621"/>
      <c r="CJ35" s="621"/>
      <c r="CK35" s="621"/>
      <c r="CL35" s="621"/>
      <c r="CM35" s="621"/>
      <c r="CN35" s="621"/>
      <c r="CO35" s="621"/>
      <c r="CP35" s="621"/>
      <c r="CQ35" s="622"/>
      <c r="CR35" s="623">
        <v>857898</v>
      </c>
      <c r="CS35" s="656"/>
      <c r="CT35" s="656"/>
      <c r="CU35" s="656"/>
      <c r="CV35" s="656"/>
      <c r="CW35" s="656"/>
      <c r="CX35" s="656"/>
      <c r="CY35" s="657"/>
      <c r="CZ35" s="628">
        <v>2.9</v>
      </c>
      <c r="DA35" s="654"/>
      <c r="DB35" s="654"/>
      <c r="DC35" s="658"/>
      <c r="DD35" s="632">
        <v>776866</v>
      </c>
      <c r="DE35" s="656"/>
      <c r="DF35" s="656"/>
      <c r="DG35" s="656"/>
      <c r="DH35" s="656"/>
      <c r="DI35" s="656"/>
      <c r="DJ35" s="656"/>
      <c r="DK35" s="657"/>
      <c r="DL35" s="632">
        <v>709594</v>
      </c>
      <c r="DM35" s="656"/>
      <c r="DN35" s="656"/>
      <c r="DO35" s="656"/>
      <c r="DP35" s="656"/>
      <c r="DQ35" s="656"/>
      <c r="DR35" s="656"/>
      <c r="DS35" s="656"/>
      <c r="DT35" s="656"/>
      <c r="DU35" s="656"/>
      <c r="DV35" s="657"/>
      <c r="DW35" s="628">
        <v>4.5</v>
      </c>
      <c r="DX35" s="654"/>
      <c r="DY35" s="654"/>
      <c r="DZ35" s="654"/>
      <c r="EA35" s="654"/>
      <c r="EB35" s="654"/>
      <c r="EC35" s="655"/>
    </row>
    <row r="36" spans="2:133" ht="11.25" customHeight="1" x14ac:dyDescent="0.15">
      <c r="B36" s="620" t="s">
        <v>313</v>
      </c>
      <c r="C36" s="621"/>
      <c r="D36" s="621"/>
      <c r="E36" s="621"/>
      <c r="F36" s="621"/>
      <c r="G36" s="621"/>
      <c r="H36" s="621"/>
      <c r="I36" s="621"/>
      <c r="J36" s="621"/>
      <c r="K36" s="621"/>
      <c r="L36" s="621"/>
      <c r="M36" s="621"/>
      <c r="N36" s="621"/>
      <c r="O36" s="621"/>
      <c r="P36" s="621"/>
      <c r="Q36" s="622"/>
      <c r="R36" s="623">
        <v>899865</v>
      </c>
      <c r="S36" s="624"/>
      <c r="T36" s="624"/>
      <c r="U36" s="624"/>
      <c r="V36" s="624"/>
      <c r="W36" s="624"/>
      <c r="X36" s="624"/>
      <c r="Y36" s="625"/>
      <c r="Z36" s="626">
        <v>2.9</v>
      </c>
      <c r="AA36" s="626"/>
      <c r="AB36" s="626"/>
      <c r="AC36" s="626"/>
      <c r="AD36" s="627" t="s">
        <v>122</v>
      </c>
      <c r="AE36" s="627"/>
      <c r="AF36" s="627"/>
      <c r="AG36" s="627"/>
      <c r="AH36" s="627"/>
      <c r="AI36" s="627"/>
      <c r="AJ36" s="627"/>
      <c r="AK36" s="627"/>
      <c r="AL36" s="628" t="s">
        <v>122</v>
      </c>
      <c r="AM36" s="629"/>
      <c r="AN36" s="629"/>
      <c r="AO36" s="630"/>
      <c r="AP36" s="222"/>
      <c r="AQ36" s="689" t="s">
        <v>314</v>
      </c>
      <c r="AR36" s="690"/>
      <c r="AS36" s="690"/>
      <c r="AT36" s="690"/>
      <c r="AU36" s="690"/>
      <c r="AV36" s="690"/>
      <c r="AW36" s="690"/>
      <c r="AX36" s="690"/>
      <c r="AY36" s="691"/>
      <c r="AZ36" s="612">
        <v>3578375</v>
      </c>
      <c r="BA36" s="613"/>
      <c r="BB36" s="613"/>
      <c r="BC36" s="613"/>
      <c r="BD36" s="613"/>
      <c r="BE36" s="613"/>
      <c r="BF36" s="685"/>
      <c r="BG36" s="609" t="s">
        <v>315</v>
      </c>
      <c r="BH36" s="610"/>
      <c r="BI36" s="610"/>
      <c r="BJ36" s="610"/>
      <c r="BK36" s="610"/>
      <c r="BL36" s="610"/>
      <c r="BM36" s="610"/>
      <c r="BN36" s="610"/>
      <c r="BO36" s="610"/>
      <c r="BP36" s="610"/>
      <c r="BQ36" s="610"/>
      <c r="BR36" s="610"/>
      <c r="BS36" s="610"/>
      <c r="BT36" s="610"/>
      <c r="BU36" s="611"/>
      <c r="BV36" s="612">
        <v>2107</v>
      </c>
      <c r="BW36" s="613"/>
      <c r="BX36" s="613"/>
      <c r="BY36" s="613"/>
      <c r="BZ36" s="613"/>
      <c r="CA36" s="613"/>
      <c r="CB36" s="685"/>
      <c r="CD36" s="620" t="s">
        <v>316</v>
      </c>
      <c r="CE36" s="621"/>
      <c r="CF36" s="621"/>
      <c r="CG36" s="621"/>
      <c r="CH36" s="621"/>
      <c r="CI36" s="621"/>
      <c r="CJ36" s="621"/>
      <c r="CK36" s="621"/>
      <c r="CL36" s="621"/>
      <c r="CM36" s="621"/>
      <c r="CN36" s="621"/>
      <c r="CO36" s="621"/>
      <c r="CP36" s="621"/>
      <c r="CQ36" s="622"/>
      <c r="CR36" s="623">
        <v>4674434</v>
      </c>
      <c r="CS36" s="624"/>
      <c r="CT36" s="624"/>
      <c r="CU36" s="624"/>
      <c r="CV36" s="624"/>
      <c r="CW36" s="624"/>
      <c r="CX36" s="624"/>
      <c r="CY36" s="625"/>
      <c r="CZ36" s="628">
        <v>15.5</v>
      </c>
      <c r="DA36" s="654"/>
      <c r="DB36" s="654"/>
      <c r="DC36" s="658"/>
      <c r="DD36" s="632">
        <v>3893752</v>
      </c>
      <c r="DE36" s="624"/>
      <c r="DF36" s="624"/>
      <c r="DG36" s="624"/>
      <c r="DH36" s="624"/>
      <c r="DI36" s="624"/>
      <c r="DJ36" s="624"/>
      <c r="DK36" s="625"/>
      <c r="DL36" s="632">
        <v>2930784</v>
      </c>
      <c r="DM36" s="624"/>
      <c r="DN36" s="624"/>
      <c r="DO36" s="624"/>
      <c r="DP36" s="624"/>
      <c r="DQ36" s="624"/>
      <c r="DR36" s="624"/>
      <c r="DS36" s="624"/>
      <c r="DT36" s="624"/>
      <c r="DU36" s="624"/>
      <c r="DV36" s="625"/>
      <c r="DW36" s="628">
        <v>18.399999999999999</v>
      </c>
      <c r="DX36" s="654"/>
      <c r="DY36" s="654"/>
      <c r="DZ36" s="654"/>
      <c r="EA36" s="654"/>
      <c r="EB36" s="654"/>
      <c r="EC36" s="655"/>
    </row>
    <row r="37" spans="2:133" ht="11.25" customHeight="1" x14ac:dyDescent="0.15">
      <c r="B37" s="620" t="s">
        <v>317</v>
      </c>
      <c r="C37" s="621"/>
      <c r="D37" s="621"/>
      <c r="E37" s="621"/>
      <c r="F37" s="621"/>
      <c r="G37" s="621"/>
      <c r="H37" s="621"/>
      <c r="I37" s="621"/>
      <c r="J37" s="621"/>
      <c r="K37" s="621"/>
      <c r="L37" s="621"/>
      <c r="M37" s="621"/>
      <c r="N37" s="621"/>
      <c r="O37" s="621"/>
      <c r="P37" s="621"/>
      <c r="Q37" s="622"/>
      <c r="R37" s="623">
        <v>1095629</v>
      </c>
      <c r="S37" s="624"/>
      <c r="T37" s="624"/>
      <c r="U37" s="624"/>
      <c r="V37" s="624"/>
      <c r="W37" s="624"/>
      <c r="X37" s="624"/>
      <c r="Y37" s="625"/>
      <c r="Z37" s="626">
        <v>3.5</v>
      </c>
      <c r="AA37" s="626"/>
      <c r="AB37" s="626"/>
      <c r="AC37" s="626"/>
      <c r="AD37" s="627">
        <v>16534</v>
      </c>
      <c r="AE37" s="627"/>
      <c r="AF37" s="627"/>
      <c r="AG37" s="627"/>
      <c r="AH37" s="627"/>
      <c r="AI37" s="627"/>
      <c r="AJ37" s="627"/>
      <c r="AK37" s="627"/>
      <c r="AL37" s="628">
        <v>0.1</v>
      </c>
      <c r="AM37" s="629"/>
      <c r="AN37" s="629"/>
      <c r="AO37" s="630"/>
      <c r="AQ37" s="686" t="s">
        <v>318</v>
      </c>
      <c r="AR37" s="687"/>
      <c r="AS37" s="687"/>
      <c r="AT37" s="687"/>
      <c r="AU37" s="687"/>
      <c r="AV37" s="687"/>
      <c r="AW37" s="687"/>
      <c r="AX37" s="687"/>
      <c r="AY37" s="688"/>
      <c r="AZ37" s="623">
        <v>1034345</v>
      </c>
      <c r="BA37" s="624"/>
      <c r="BB37" s="624"/>
      <c r="BC37" s="624"/>
      <c r="BD37" s="656"/>
      <c r="BE37" s="656"/>
      <c r="BF37" s="678"/>
      <c r="BG37" s="620" t="s">
        <v>319</v>
      </c>
      <c r="BH37" s="621"/>
      <c r="BI37" s="621"/>
      <c r="BJ37" s="621"/>
      <c r="BK37" s="621"/>
      <c r="BL37" s="621"/>
      <c r="BM37" s="621"/>
      <c r="BN37" s="621"/>
      <c r="BO37" s="621"/>
      <c r="BP37" s="621"/>
      <c r="BQ37" s="621"/>
      <c r="BR37" s="621"/>
      <c r="BS37" s="621"/>
      <c r="BT37" s="621"/>
      <c r="BU37" s="622"/>
      <c r="BV37" s="623">
        <v>-79043</v>
      </c>
      <c r="BW37" s="624"/>
      <c r="BX37" s="624"/>
      <c r="BY37" s="624"/>
      <c r="BZ37" s="624"/>
      <c r="CA37" s="624"/>
      <c r="CB37" s="633"/>
      <c r="CD37" s="620" t="s">
        <v>320</v>
      </c>
      <c r="CE37" s="621"/>
      <c r="CF37" s="621"/>
      <c r="CG37" s="621"/>
      <c r="CH37" s="621"/>
      <c r="CI37" s="621"/>
      <c r="CJ37" s="621"/>
      <c r="CK37" s="621"/>
      <c r="CL37" s="621"/>
      <c r="CM37" s="621"/>
      <c r="CN37" s="621"/>
      <c r="CO37" s="621"/>
      <c r="CP37" s="621"/>
      <c r="CQ37" s="622"/>
      <c r="CR37" s="623">
        <v>2020025</v>
      </c>
      <c r="CS37" s="656"/>
      <c r="CT37" s="656"/>
      <c r="CU37" s="656"/>
      <c r="CV37" s="656"/>
      <c r="CW37" s="656"/>
      <c r="CX37" s="656"/>
      <c r="CY37" s="657"/>
      <c r="CZ37" s="628">
        <v>6.7</v>
      </c>
      <c r="DA37" s="654"/>
      <c r="DB37" s="654"/>
      <c r="DC37" s="658"/>
      <c r="DD37" s="632">
        <v>1918825</v>
      </c>
      <c r="DE37" s="656"/>
      <c r="DF37" s="656"/>
      <c r="DG37" s="656"/>
      <c r="DH37" s="656"/>
      <c r="DI37" s="656"/>
      <c r="DJ37" s="656"/>
      <c r="DK37" s="657"/>
      <c r="DL37" s="632">
        <v>1819750</v>
      </c>
      <c r="DM37" s="656"/>
      <c r="DN37" s="656"/>
      <c r="DO37" s="656"/>
      <c r="DP37" s="656"/>
      <c r="DQ37" s="656"/>
      <c r="DR37" s="656"/>
      <c r="DS37" s="656"/>
      <c r="DT37" s="656"/>
      <c r="DU37" s="656"/>
      <c r="DV37" s="657"/>
      <c r="DW37" s="628">
        <v>11.4</v>
      </c>
      <c r="DX37" s="654"/>
      <c r="DY37" s="654"/>
      <c r="DZ37" s="654"/>
      <c r="EA37" s="654"/>
      <c r="EB37" s="654"/>
      <c r="EC37" s="655"/>
    </row>
    <row r="38" spans="2:133" ht="11.25" customHeight="1" x14ac:dyDescent="0.15">
      <c r="B38" s="620" t="s">
        <v>321</v>
      </c>
      <c r="C38" s="621"/>
      <c r="D38" s="621"/>
      <c r="E38" s="621"/>
      <c r="F38" s="621"/>
      <c r="G38" s="621"/>
      <c r="H38" s="621"/>
      <c r="I38" s="621"/>
      <c r="J38" s="621"/>
      <c r="K38" s="621"/>
      <c r="L38" s="621"/>
      <c r="M38" s="621"/>
      <c r="N38" s="621"/>
      <c r="O38" s="621"/>
      <c r="P38" s="621"/>
      <c r="Q38" s="622"/>
      <c r="R38" s="623">
        <v>2385960</v>
      </c>
      <c r="S38" s="624"/>
      <c r="T38" s="624"/>
      <c r="U38" s="624"/>
      <c r="V38" s="624"/>
      <c r="W38" s="624"/>
      <c r="X38" s="624"/>
      <c r="Y38" s="625"/>
      <c r="Z38" s="626">
        <v>7.6</v>
      </c>
      <c r="AA38" s="626"/>
      <c r="AB38" s="626"/>
      <c r="AC38" s="626"/>
      <c r="AD38" s="627" t="s">
        <v>122</v>
      </c>
      <c r="AE38" s="627"/>
      <c r="AF38" s="627"/>
      <c r="AG38" s="627"/>
      <c r="AH38" s="627"/>
      <c r="AI38" s="627"/>
      <c r="AJ38" s="627"/>
      <c r="AK38" s="627"/>
      <c r="AL38" s="628" t="s">
        <v>122</v>
      </c>
      <c r="AM38" s="629"/>
      <c r="AN38" s="629"/>
      <c r="AO38" s="630"/>
      <c r="AQ38" s="686" t="s">
        <v>322</v>
      </c>
      <c r="AR38" s="687"/>
      <c r="AS38" s="687"/>
      <c r="AT38" s="687"/>
      <c r="AU38" s="687"/>
      <c r="AV38" s="687"/>
      <c r="AW38" s="687"/>
      <c r="AX38" s="687"/>
      <c r="AY38" s="688"/>
      <c r="AZ38" s="623">
        <v>499340</v>
      </c>
      <c r="BA38" s="624"/>
      <c r="BB38" s="624"/>
      <c r="BC38" s="624"/>
      <c r="BD38" s="656"/>
      <c r="BE38" s="656"/>
      <c r="BF38" s="678"/>
      <c r="BG38" s="620" t="s">
        <v>323</v>
      </c>
      <c r="BH38" s="621"/>
      <c r="BI38" s="621"/>
      <c r="BJ38" s="621"/>
      <c r="BK38" s="621"/>
      <c r="BL38" s="621"/>
      <c r="BM38" s="621"/>
      <c r="BN38" s="621"/>
      <c r="BO38" s="621"/>
      <c r="BP38" s="621"/>
      <c r="BQ38" s="621"/>
      <c r="BR38" s="621"/>
      <c r="BS38" s="621"/>
      <c r="BT38" s="621"/>
      <c r="BU38" s="622"/>
      <c r="BV38" s="623">
        <v>5926</v>
      </c>
      <c r="BW38" s="624"/>
      <c r="BX38" s="624"/>
      <c r="BY38" s="624"/>
      <c r="BZ38" s="624"/>
      <c r="CA38" s="624"/>
      <c r="CB38" s="633"/>
      <c r="CD38" s="620" t="s">
        <v>324</v>
      </c>
      <c r="CE38" s="621"/>
      <c r="CF38" s="621"/>
      <c r="CG38" s="621"/>
      <c r="CH38" s="621"/>
      <c r="CI38" s="621"/>
      <c r="CJ38" s="621"/>
      <c r="CK38" s="621"/>
      <c r="CL38" s="621"/>
      <c r="CM38" s="621"/>
      <c r="CN38" s="621"/>
      <c r="CO38" s="621"/>
      <c r="CP38" s="621"/>
      <c r="CQ38" s="622"/>
      <c r="CR38" s="623">
        <v>2044690</v>
      </c>
      <c r="CS38" s="624"/>
      <c r="CT38" s="624"/>
      <c r="CU38" s="624"/>
      <c r="CV38" s="624"/>
      <c r="CW38" s="624"/>
      <c r="CX38" s="624"/>
      <c r="CY38" s="625"/>
      <c r="CZ38" s="628">
        <v>6.8</v>
      </c>
      <c r="DA38" s="654"/>
      <c r="DB38" s="654"/>
      <c r="DC38" s="658"/>
      <c r="DD38" s="632">
        <v>1660613</v>
      </c>
      <c r="DE38" s="624"/>
      <c r="DF38" s="624"/>
      <c r="DG38" s="624"/>
      <c r="DH38" s="624"/>
      <c r="DI38" s="624"/>
      <c r="DJ38" s="624"/>
      <c r="DK38" s="625"/>
      <c r="DL38" s="632">
        <v>1576503</v>
      </c>
      <c r="DM38" s="624"/>
      <c r="DN38" s="624"/>
      <c r="DO38" s="624"/>
      <c r="DP38" s="624"/>
      <c r="DQ38" s="624"/>
      <c r="DR38" s="624"/>
      <c r="DS38" s="624"/>
      <c r="DT38" s="624"/>
      <c r="DU38" s="624"/>
      <c r="DV38" s="625"/>
      <c r="DW38" s="628">
        <v>9.9</v>
      </c>
      <c r="DX38" s="654"/>
      <c r="DY38" s="654"/>
      <c r="DZ38" s="654"/>
      <c r="EA38" s="654"/>
      <c r="EB38" s="654"/>
      <c r="EC38" s="655"/>
    </row>
    <row r="39" spans="2:133" ht="11.25" customHeight="1" x14ac:dyDescent="0.15">
      <c r="B39" s="620" t="s">
        <v>325</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326</v>
      </c>
      <c r="AR39" s="687"/>
      <c r="AS39" s="687"/>
      <c r="AT39" s="687"/>
      <c r="AU39" s="687"/>
      <c r="AV39" s="687"/>
      <c r="AW39" s="687"/>
      <c r="AX39" s="687"/>
      <c r="AY39" s="688"/>
      <c r="AZ39" s="623">
        <v>54021</v>
      </c>
      <c r="BA39" s="624"/>
      <c r="BB39" s="624"/>
      <c r="BC39" s="624"/>
      <c r="BD39" s="656"/>
      <c r="BE39" s="656"/>
      <c r="BF39" s="678"/>
      <c r="BG39" s="620" t="s">
        <v>327</v>
      </c>
      <c r="BH39" s="621"/>
      <c r="BI39" s="621"/>
      <c r="BJ39" s="621"/>
      <c r="BK39" s="621"/>
      <c r="BL39" s="621"/>
      <c r="BM39" s="621"/>
      <c r="BN39" s="621"/>
      <c r="BO39" s="621"/>
      <c r="BP39" s="621"/>
      <c r="BQ39" s="621"/>
      <c r="BR39" s="621"/>
      <c r="BS39" s="621"/>
      <c r="BT39" s="621"/>
      <c r="BU39" s="622"/>
      <c r="BV39" s="623">
        <v>8864</v>
      </c>
      <c r="BW39" s="624"/>
      <c r="BX39" s="624"/>
      <c r="BY39" s="624"/>
      <c r="BZ39" s="624"/>
      <c r="CA39" s="624"/>
      <c r="CB39" s="633"/>
      <c r="CD39" s="620" t="s">
        <v>328</v>
      </c>
      <c r="CE39" s="621"/>
      <c r="CF39" s="621"/>
      <c r="CG39" s="621"/>
      <c r="CH39" s="621"/>
      <c r="CI39" s="621"/>
      <c r="CJ39" s="621"/>
      <c r="CK39" s="621"/>
      <c r="CL39" s="621"/>
      <c r="CM39" s="621"/>
      <c r="CN39" s="621"/>
      <c r="CO39" s="621"/>
      <c r="CP39" s="621"/>
      <c r="CQ39" s="622"/>
      <c r="CR39" s="623">
        <v>1258076</v>
      </c>
      <c r="CS39" s="656"/>
      <c r="CT39" s="656"/>
      <c r="CU39" s="656"/>
      <c r="CV39" s="656"/>
      <c r="CW39" s="656"/>
      <c r="CX39" s="656"/>
      <c r="CY39" s="657"/>
      <c r="CZ39" s="628">
        <v>4.2</v>
      </c>
      <c r="DA39" s="654"/>
      <c r="DB39" s="654"/>
      <c r="DC39" s="658"/>
      <c r="DD39" s="632">
        <v>422145</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15">
      <c r="B40" s="620" t="s">
        <v>329</v>
      </c>
      <c r="C40" s="621"/>
      <c r="D40" s="621"/>
      <c r="E40" s="621"/>
      <c r="F40" s="621"/>
      <c r="G40" s="621"/>
      <c r="H40" s="621"/>
      <c r="I40" s="621"/>
      <c r="J40" s="621"/>
      <c r="K40" s="621"/>
      <c r="L40" s="621"/>
      <c r="M40" s="621"/>
      <c r="N40" s="621"/>
      <c r="O40" s="621"/>
      <c r="P40" s="621"/>
      <c r="Q40" s="622"/>
      <c r="R40" s="623">
        <v>74260</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330</v>
      </c>
      <c r="AR40" s="687"/>
      <c r="AS40" s="687"/>
      <c r="AT40" s="687"/>
      <c r="AU40" s="687"/>
      <c r="AV40" s="687"/>
      <c r="AW40" s="687"/>
      <c r="AX40" s="687"/>
      <c r="AY40" s="688"/>
      <c r="AZ40" s="623" t="s">
        <v>122</v>
      </c>
      <c r="BA40" s="624"/>
      <c r="BB40" s="624"/>
      <c r="BC40" s="624"/>
      <c r="BD40" s="656"/>
      <c r="BE40" s="656"/>
      <c r="BF40" s="678"/>
      <c r="BG40" s="671" t="s">
        <v>331</v>
      </c>
      <c r="BH40" s="672"/>
      <c r="BI40" s="672"/>
      <c r="BJ40" s="672"/>
      <c r="BK40" s="672"/>
      <c r="BL40" s="223"/>
      <c r="BM40" s="621" t="s">
        <v>332</v>
      </c>
      <c r="BN40" s="621"/>
      <c r="BO40" s="621"/>
      <c r="BP40" s="621"/>
      <c r="BQ40" s="621"/>
      <c r="BR40" s="621"/>
      <c r="BS40" s="621"/>
      <c r="BT40" s="621"/>
      <c r="BU40" s="622"/>
      <c r="BV40" s="623">
        <v>75</v>
      </c>
      <c r="BW40" s="624"/>
      <c r="BX40" s="624"/>
      <c r="BY40" s="624"/>
      <c r="BZ40" s="624"/>
      <c r="CA40" s="624"/>
      <c r="CB40" s="633"/>
      <c r="CD40" s="620" t="s">
        <v>333</v>
      </c>
      <c r="CE40" s="621"/>
      <c r="CF40" s="621"/>
      <c r="CG40" s="621"/>
      <c r="CH40" s="621"/>
      <c r="CI40" s="621"/>
      <c r="CJ40" s="621"/>
      <c r="CK40" s="621"/>
      <c r="CL40" s="621"/>
      <c r="CM40" s="621"/>
      <c r="CN40" s="621"/>
      <c r="CO40" s="621"/>
      <c r="CP40" s="621"/>
      <c r="CQ40" s="622"/>
      <c r="CR40" s="623">
        <v>895541</v>
      </c>
      <c r="CS40" s="624"/>
      <c r="CT40" s="624"/>
      <c r="CU40" s="624"/>
      <c r="CV40" s="624"/>
      <c r="CW40" s="624"/>
      <c r="CX40" s="624"/>
      <c r="CY40" s="625"/>
      <c r="CZ40" s="628">
        <v>3</v>
      </c>
      <c r="DA40" s="654"/>
      <c r="DB40" s="654"/>
      <c r="DC40" s="658"/>
      <c r="DD40" s="632">
        <v>443541</v>
      </c>
      <c r="DE40" s="624"/>
      <c r="DF40" s="624"/>
      <c r="DG40" s="624"/>
      <c r="DH40" s="624"/>
      <c r="DI40" s="624"/>
      <c r="DJ40" s="624"/>
      <c r="DK40" s="625"/>
      <c r="DL40" s="632">
        <v>128535</v>
      </c>
      <c r="DM40" s="624"/>
      <c r="DN40" s="624"/>
      <c r="DO40" s="624"/>
      <c r="DP40" s="624"/>
      <c r="DQ40" s="624"/>
      <c r="DR40" s="624"/>
      <c r="DS40" s="624"/>
      <c r="DT40" s="624"/>
      <c r="DU40" s="624"/>
      <c r="DV40" s="625"/>
      <c r="DW40" s="628">
        <v>0.8</v>
      </c>
      <c r="DX40" s="654"/>
      <c r="DY40" s="654"/>
      <c r="DZ40" s="654"/>
      <c r="EA40" s="654"/>
      <c r="EB40" s="654"/>
      <c r="EC40" s="655"/>
    </row>
    <row r="41" spans="2:133" ht="11.25" customHeight="1" x14ac:dyDescent="0.15">
      <c r="B41" s="644" t="s">
        <v>334</v>
      </c>
      <c r="C41" s="645"/>
      <c r="D41" s="645"/>
      <c r="E41" s="645"/>
      <c r="F41" s="645"/>
      <c r="G41" s="645"/>
      <c r="H41" s="645"/>
      <c r="I41" s="645"/>
      <c r="J41" s="645"/>
      <c r="K41" s="645"/>
      <c r="L41" s="645"/>
      <c r="M41" s="645"/>
      <c r="N41" s="645"/>
      <c r="O41" s="645"/>
      <c r="P41" s="645"/>
      <c r="Q41" s="646"/>
      <c r="R41" s="695">
        <v>31372020</v>
      </c>
      <c r="S41" s="696"/>
      <c r="T41" s="696"/>
      <c r="U41" s="696"/>
      <c r="V41" s="696"/>
      <c r="W41" s="696"/>
      <c r="X41" s="696"/>
      <c r="Y41" s="700"/>
      <c r="Z41" s="701">
        <v>100</v>
      </c>
      <c r="AA41" s="701"/>
      <c r="AB41" s="701"/>
      <c r="AC41" s="701"/>
      <c r="AD41" s="702">
        <v>15837976</v>
      </c>
      <c r="AE41" s="702"/>
      <c r="AF41" s="702"/>
      <c r="AG41" s="702"/>
      <c r="AH41" s="702"/>
      <c r="AI41" s="702"/>
      <c r="AJ41" s="702"/>
      <c r="AK41" s="702"/>
      <c r="AL41" s="703">
        <v>100</v>
      </c>
      <c r="AM41" s="683"/>
      <c r="AN41" s="683"/>
      <c r="AO41" s="704"/>
      <c r="AQ41" s="686" t="s">
        <v>335</v>
      </c>
      <c r="AR41" s="687"/>
      <c r="AS41" s="687"/>
      <c r="AT41" s="687"/>
      <c r="AU41" s="687"/>
      <c r="AV41" s="687"/>
      <c r="AW41" s="687"/>
      <c r="AX41" s="687"/>
      <c r="AY41" s="688"/>
      <c r="AZ41" s="623">
        <v>430178</v>
      </c>
      <c r="BA41" s="624"/>
      <c r="BB41" s="624"/>
      <c r="BC41" s="624"/>
      <c r="BD41" s="656"/>
      <c r="BE41" s="656"/>
      <c r="BF41" s="678"/>
      <c r="BG41" s="671"/>
      <c r="BH41" s="672"/>
      <c r="BI41" s="672"/>
      <c r="BJ41" s="672"/>
      <c r="BK41" s="672"/>
      <c r="BL41" s="223"/>
      <c r="BM41" s="621" t="s">
        <v>336</v>
      </c>
      <c r="BN41" s="621"/>
      <c r="BO41" s="621"/>
      <c r="BP41" s="621"/>
      <c r="BQ41" s="621"/>
      <c r="BR41" s="621"/>
      <c r="BS41" s="621"/>
      <c r="BT41" s="621"/>
      <c r="BU41" s="622"/>
      <c r="BV41" s="623" t="s">
        <v>122</v>
      </c>
      <c r="BW41" s="624"/>
      <c r="BX41" s="624"/>
      <c r="BY41" s="624"/>
      <c r="BZ41" s="624"/>
      <c r="CA41" s="624"/>
      <c r="CB41" s="633"/>
      <c r="CD41" s="620" t="s">
        <v>337</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338</v>
      </c>
      <c r="AR42" s="693"/>
      <c r="AS42" s="693"/>
      <c r="AT42" s="693"/>
      <c r="AU42" s="693"/>
      <c r="AV42" s="693"/>
      <c r="AW42" s="693"/>
      <c r="AX42" s="693"/>
      <c r="AY42" s="694"/>
      <c r="AZ42" s="695">
        <v>1560491</v>
      </c>
      <c r="BA42" s="696"/>
      <c r="BB42" s="696"/>
      <c r="BC42" s="696"/>
      <c r="BD42" s="682"/>
      <c r="BE42" s="682"/>
      <c r="BF42" s="684"/>
      <c r="BG42" s="673"/>
      <c r="BH42" s="674"/>
      <c r="BI42" s="674"/>
      <c r="BJ42" s="674"/>
      <c r="BK42" s="674"/>
      <c r="BL42" s="224"/>
      <c r="BM42" s="645" t="s">
        <v>339</v>
      </c>
      <c r="BN42" s="645"/>
      <c r="BO42" s="645"/>
      <c r="BP42" s="645"/>
      <c r="BQ42" s="645"/>
      <c r="BR42" s="645"/>
      <c r="BS42" s="645"/>
      <c r="BT42" s="645"/>
      <c r="BU42" s="646"/>
      <c r="BV42" s="695">
        <v>375</v>
      </c>
      <c r="BW42" s="696"/>
      <c r="BX42" s="696"/>
      <c r="BY42" s="696"/>
      <c r="BZ42" s="696"/>
      <c r="CA42" s="696"/>
      <c r="CB42" s="705"/>
      <c r="CD42" s="620" t="s">
        <v>340</v>
      </c>
      <c r="CE42" s="621"/>
      <c r="CF42" s="621"/>
      <c r="CG42" s="621"/>
      <c r="CH42" s="621"/>
      <c r="CI42" s="621"/>
      <c r="CJ42" s="621"/>
      <c r="CK42" s="621"/>
      <c r="CL42" s="621"/>
      <c r="CM42" s="621"/>
      <c r="CN42" s="621"/>
      <c r="CO42" s="621"/>
      <c r="CP42" s="621"/>
      <c r="CQ42" s="622"/>
      <c r="CR42" s="623">
        <v>3311513</v>
      </c>
      <c r="CS42" s="656"/>
      <c r="CT42" s="656"/>
      <c r="CU42" s="656"/>
      <c r="CV42" s="656"/>
      <c r="CW42" s="656"/>
      <c r="CX42" s="656"/>
      <c r="CY42" s="657"/>
      <c r="CZ42" s="628">
        <v>11</v>
      </c>
      <c r="DA42" s="654"/>
      <c r="DB42" s="654"/>
      <c r="DC42" s="658"/>
      <c r="DD42" s="632">
        <v>547057</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341</v>
      </c>
      <c r="CD43" s="620" t="s">
        <v>342</v>
      </c>
      <c r="CE43" s="621"/>
      <c r="CF43" s="621"/>
      <c r="CG43" s="621"/>
      <c r="CH43" s="621"/>
      <c r="CI43" s="621"/>
      <c r="CJ43" s="621"/>
      <c r="CK43" s="621"/>
      <c r="CL43" s="621"/>
      <c r="CM43" s="621"/>
      <c r="CN43" s="621"/>
      <c r="CO43" s="621"/>
      <c r="CP43" s="621"/>
      <c r="CQ43" s="622"/>
      <c r="CR43" s="623">
        <v>13449</v>
      </c>
      <c r="CS43" s="656"/>
      <c r="CT43" s="656"/>
      <c r="CU43" s="656"/>
      <c r="CV43" s="656"/>
      <c r="CW43" s="656"/>
      <c r="CX43" s="656"/>
      <c r="CY43" s="657"/>
      <c r="CZ43" s="628">
        <v>0</v>
      </c>
      <c r="DA43" s="654"/>
      <c r="DB43" s="654"/>
      <c r="DC43" s="658"/>
      <c r="DD43" s="632">
        <v>13449</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291</v>
      </c>
      <c r="CE44" s="660"/>
      <c r="CF44" s="620" t="s">
        <v>344</v>
      </c>
      <c r="CG44" s="621"/>
      <c r="CH44" s="621"/>
      <c r="CI44" s="621"/>
      <c r="CJ44" s="621"/>
      <c r="CK44" s="621"/>
      <c r="CL44" s="621"/>
      <c r="CM44" s="621"/>
      <c r="CN44" s="621"/>
      <c r="CO44" s="621"/>
      <c r="CP44" s="621"/>
      <c r="CQ44" s="622"/>
      <c r="CR44" s="623">
        <v>3306338</v>
      </c>
      <c r="CS44" s="624"/>
      <c r="CT44" s="624"/>
      <c r="CU44" s="624"/>
      <c r="CV44" s="624"/>
      <c r="CW44" s="624"/>
      <c r="CX44" s="624"/>
      <c r="CY44" s="625"/>
      <c r="CZ44" s="628">
        <v>11</v>
      </c>
      <c r="DA44" s="629"/>
      <c r="DB44" s="629"/>
      <c r="DC44" s="635"/>
      <c r="DD44" s="632">
        <v>541882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346</v>
      </c>
      <c r="CG45" s="621"/>
      <c r="CH45" s="621"/>
      <c r="CI45" s="621"/>
      <c r="CJ45" s="621"/>
      <c r="CK45" s="621"/>
      <c r="CL45" s="621"/>
      <c r="CM45" s="621"/>
      <c r="CN45" s="621"/>
      <c r="CO45" s="621"/>
      <c r="CP45" s="621"/>
      <c r="CQ45" s="622"/>
      <c r="CR45" s="623">
        <v>1185313</v>
      </c>
      <c r="CS45" s="656"/>
      <c r="CT45" s="656"/>
      <c r="CU45" s="656"/>
      <c r="CV45" s="656"/>
      <c r="CW45" s="656"/>
      <c r="CX45" s="656"/>
      <c r="CY45" s="657"/>
      <c r="CZ45" s="628">
        <v>3.9</v>
      </c>
      <c r="DA45" s="654"/>
      <c r="DB45" s="654"/>
      <c r="DC45" s="658"/>
      <c r="DD45" s="632">
        <v>102716</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347</v>
      </c>
      <c r="CG46" s="621"/>
      <c r="CH46" s="621"/>
      <c r="CI46" s="621"/>
      <c r="CJ46" s="621"/>
      <c r="CK46" s="621"/>
      <c r="CL46" s="621"/>
      <c r="CM46" s="621"/>
      <c r="CN46" s="621"/>
      <c r="CO46" s="621"/>
      <c r="CP46" s="621"/>
      <c r="CQ46" s="622"/>
      <c r="CR46" s="623">
        <v>2078833</v>
      </c>
      <c r="CS46" s="624"/>
      <c r="CT46" s="624"/>
      <c r="CU46" s="624"/>
      <c r="CV46" s="624"/>
      <c r="CW46" s="624"/>
      <c r="CX46" s="624"/>
      <c r="CY46" s="625"/>
      <c r="CZ46" s="628">
        <v>6.9</v>
      </c>
      <c r="DA46" s="629"/>
      <c r="DB46" s="629"/>
      <c r="DC46" s="635"/>
      <c r="DD46" s="632">
        <v>432174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348</v>
      </c>
      <c r="CG47" s="621"/>
      <c r="CH47" s="621"/>
      <c r="CI47" s="621"/>
      <c r="CJ47" s="621"/>
      <c r="CK47" s="621"/>
      <c r="CL47" s="621"/>
      <c r="CM47" s="621"/>
      <c r="CN47" s="621"/>
      <c r="CO47" s="621"/>
      <c r="CP47" s="621"/>
      <c r="CQ47" s="622"/>
      <c r="CR47" s="623">
        <v>5175</v>
      </c>
      <c r="CS47" s="656"/>
      <c r="CT47" s="656"/>
      <c r="CU47" s="656"/>
      <c r="CV47" s="656"/>
      <c r="CW47" s="656"/>
      <c r="CX47" s="656"/>
      <c r="CY47" s="657"/>
      <c r="CZ47" s="628">
        <v>0</v>
      </c>
      <c r="DA47" s="654"/>
      <c r="DB47" s="654"/>
      <c r="DC47" s="658"/>
      <c r="DD47" s="632">
        <v>5175</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349</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350</v>
      </c>
      <c r="CE49" s="645"/>
      <c r="CF49" s="645"/>
      <c r="CG49" s="645"/>
      <c r="CH49" s="645"/>
      <c r="CI49" s="645"/>
      <c r="CJ49" s="645"/>
      <c r="CK49" s="645"/>
      <c r="CL49" s="645"/>
      <c r="CM49" s="645"/>
      <c r="CN49" s="645"/>
      <c r="CO49" s="645"/>
      <c r="CP49" s="645"/>
      <c r="CQ49" s="646"/>
      <c r="CR49" s="695">
        <v>30079586</v>
      </c>
      <c r="CS49" s="682"/>
      <c r="CT49" s="682"/>
      <c r="CU49" s="682"/>
      <c r="CV49" s="682"/>
      <c r="CW49" s="682"/>
      <c r="CX49" s="682"/>
      <c r="CY49" s="711"/>
      <c r="CZ49" s="703">
        <v>100</v>
      </c>
      <c r="DA49" s="712"/>
      <c r="DB49" s="712"/>
      <c r="DC49" s="713"/>
      <c r="DD49" s="714">
        <v>18751712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05mbSeUcZQEAu3KRGLGZxi7KbVoAhfieKTJER4xKcJ9iVO5wHdJmTXNAPkX3YesLLVRt6th1oCH8bEPVdLJlcQ==" saltValue="TuA2uhsN30gm56Wy8BJmm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352</v>
      </c>
      <c r="DK2" s="723"/>
      <c r="DL2" s="723"/>
      <c r="DM2" s="723"/>
      <c r="DN2" s="723"/>
      <c r="DO2" s="724"/>
      <c r="DP2" s="228"/>
      <c r="DQ2" s="722" t="s">
        <v>353</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356</v>
      </c>
      <c r="B5" s="728"/>
      <c r="C5" s="728"/>
      <c r="D5" s="728"/>
      <c r="E5" s="728"/>
      <c r="F5" s="728"/>
      <c r="G5" s="728"/>
      <c r="H5" s="728"/>
      <c r="I5" s="728"/>
      <c r="J5" s="728"/>
      <c r="K5" s="728"/>
      <c r="L5" s="728"/>
      <c r="M5" s="728"/>
      <c r="N5" s="728"/>
      <c r="O5" s="728"/>
      <c r="P5" s="729"/>
      <c r="Q5" s="733" t="s">
        <v>357</v>
      </c>
      <c r="R5" s="734"/>
      <c r="S5" s="734"/>
      <c r="T5" s="734"/>
      <c r="U5" s="735"/>
      <c r="V5" s="733" t="s">
        <v>358</v>
      </c>
      <c r="W5" s="734"/>
      <c r="X5" s="734"/>
      <c r="Y5" s="734"/>
      <c r="Z5" s="735"/>
      <c r="AA5" s="733" t="s">
        <v>359</v>
      </c>
      <c r="AB5" s="734"/>
      <c r="AC5" s="734"/>
      <c r="AD5" s="734"/>
      <c r="AE5" s="734"/>
      <c r="AF5" s="739" t="s">
        <v>360</v>
      </c>
      <c r="AG5" s="734"/>
      <c r="AH5" s="734"/>
      <c r="AI5" s="734"/>
      <c r="AJ5" s="740"/>
      <c r="AK5" s="734" t="s">
        <v>361</v>
      </c>
      <c r="AL5" s="734"/>
      <c r="AM5" s="734"/>
      <c r="AN5" s="734"/>
      <c r="AO5" s="735"/>
      <c r="AP5" s="733" t="s">
        <v>362</v>
      </c>
      <c r="AQ5" s="734"/>
      <c r="AR5" s="734"/>
      <c r="AS5" s="734"/>
      <c r="AT5" s="735"/>
      <c r="AU5" s="733" t="s">
        <v>363</v>
      </c>
      <c r="AV5" s="734"/>
      <c r="AW5" s="734"/>
      <c r="AX5" s="734"/>
      <c r="AY5" s="740"/>
      <c r="AZ5" s="232"/>
      <c r="BA5" s="232"/>
      <c r="BB5" s="232"/>
      <c r="BC5" s="232"/>
      <c r="BD5" s="232"/>
      <c r="BE5" s="233"/>
      <c r="BF5" s="233"/>
      <c r="BG5" s="233"/>
      <c r="BH5" s="233"/>
      <c r="BI5" s="233"/>
      <c r="BJ5" s="233"/>
      <c r="BK5" s="233"/>
      <c r="BL5" s="233"/>
      <c r="BM5" s="233"/>
      <c r="BN5" s="233"/>
      <c r="BO5" s="233"/>
      <c r="BP5" s="233"/>
      <c r="BQ5" s="727" t="s">
        <v>364</v>
      </c>
      <c r="BR5" s="728"/>
      <c r="BS5" s="728"/>
      <c r="BT5" s="728"/>
      <c r="BU5" s="728"/>
      <c r="BV5" s="728"/>
      <c r="BW5" s="728"/>
      <c r="BX5" s="728"/>
      <c r="BY5" s="728"/>
      <c r="BZ5" s="728"/>
      <c r="CA5" s="728"/>
      <c r="CB5" s="728"/>
      <c r="CC5" s="728"/>
      <c r="CD5" s="728"/>
      <c r="CE5" s="728"/>
      <c r="CF5" s="728"/>
      <c r="CG5" s="729"/>
      <c r="CH5" s="733" t="s">
        <v>365</v>
      </c>
      <c r="CI5" s="734"/>
      <c r="CJ5" s="734"/>
      <c r="CK5" s="734"/>
      <c r="CL5" s="735"/>
      <c r="CM5" s="733" t="s">
        <v>366</v>
      </c>
      <c r="CN5" s="734"/>
      <c r="CO5" s="734"/>
      <c r="CP5" s="734"/>
      <c r="CQ5" s="735"/>
      <c r="CR5" s="733" t="s">
        <v>367</v>
      </c>
      <c r="CS5" s="734"/>
      <c r="CT5" s="734"/>
      <c r="CU5" s="734"/>
      <c r="CV5" s="735"/>
      <c r="CW5" s="733" t="s">
        <v>368</v>
      </c>
      <c r="CX5" s="734"/>
      <c r="CY5" s="734"/>
      <c r="CZ5" s="734"/>
      <c r="DA5" s="735"/>
      <c r="DB5" s="733" t="s">
        <v>369</v>
      </c>
      <c r="DC5" s="734"/>
      <c r="DD5" s="734"/>
      <c r="DE5" s="734"/>
      <c r="DF5" s="735"/>
      <c r="DG5" s="763" t="s">
        <v>370</v>
      </c>
      <c r="DH5" s="764"/>
      <c r="DI5" s="764"/>
      <c r="DJ5" s="764"/>
      <c r="DK5" s="765"/>
      <c r="DL5" s="763" t="s">
        <v>371</v>
      </c>
      <c r="DM5" s="764"/>
      <c r="DN5" s="764"/>
      <c r="DO5" s="764"/>
      <c r="DP5" s="765"/>
      <c r="DQ5" s="733" t="s">
        <v>372</v>
      </c>
      <c r="DR5" s="734"/>
      <c r="DS5" s="734"/>
      <c r="DT5" s="734"/>
      <c r="DU5" s="735"/>
      <c r="DV5" s="733" t="s">
        <v>363</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373</v>
      </c>
      <c r="C7" s="750"/>
      <c r="D7" s="750"/>
      <c r="E7" s="750"/>
      <c r="F7" s="750"/>
      <c r="G7" s="750"/>
      <c r="H7" s="750"/>
      <c r="I7" s="750"/>
      <c r="J7" s="750"/>
      <c r="K7" s="750"/>
      <c r="L7" s="750"/>
      <c r="M7" s="750"/>
      <c r="N7" s="750"/>
      <c r="O7" s="750"/>
      <c r="P7" s="751"/>
      <c r="Q7" s="752">
        <v>31196</v>
      </c>
      <c r="R7" s="753"/>
      <c r="S7" s="753"/>
      <c r="T7" s="753"/>
      <c r="U7" s="753"/>
      <c r="V7" s="753">
        <v>29913</v>
      </c>
      <c r="W7" s="753"/>
      <c r="X7" s="753"/>
      <c r="Y7" s="753"/>
      <c r="Z7" s="753"/>
      <c r="AA7" s="753">
        <v>1283</v>
      </c>
      <c r="AB7" s="753"/>
      <c r="AC7" s="753"/>
      <c r="AD7" s="753"/>
      <c r="AE7" s="754"/>
      <c r="AF7" s="755">
        <v>1097</v>
      </c>
      <c r="AG7" s="756"/>
      <c r="AH7" s="756"/>
      <c r="AI7" s="756"/>
      <c r="AJ7" s="757"/>
      <c r="AK7" s="758">
        <v>1634</v>
      </c>
      <c r="AL7" s="759"/>
      <c r="AM7" s="759"/>
      <c r="AN7" s="759"/>
      <c r="AO7" s="759"/>
      <c r="AP7" s="759">
        <v>29606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560</v>
      </c>
      <c r="BT7" s="747"/>
      <c r="BU7" s="747"/>
      <c r="BV7" s="747"/>
      <c r="BW7" s="747"/>
      <c r="BX7" s="747"/>
      <c r="BY7" s="747"/>
      <c r="BZ7" s="747"/>
      <c r="CA7" s="747"/>
      <c r="CB7" s="747"/>
      <c r="CC7" s="747"/>
      <c r="CD7" s="747"/>
      <c r="CE7" s="747"/>
      <c r="CF7" s="747"/>
      <c r="CG7" s="762"/>
      <c r="CH7" s="743">
        <v>24</v>
      </c>
      <c r="CI7" s="744"/>
      <c r="CJ7" s="744"/>
      <c r="CK7" s="744"/>
      <c r="CL7" s="745"/>
      <c r="CM7" s="743">
        <v>304</v>
      </c>
      <c r="CN7" s="744"/>
      <c r="CO7" s="744"/>
      <c r="CP7" s="744"/>
      <c r="CQ7" s="745"/>
      <c r="CR7" s="743">
        <v>30</v>
      </c>
      <c r="CS7" s="744"/>
      <c r="CT7" s="744"/>
      <c r="CU7" s="744"/>
      <c r="CV7" s="745"/>
      <c r="CW7" s="743" t="s">
        <v>563</v>
      </c>
      <c r="CX7" s="744"/>
      <c r="CY7" s="744"/>
      <c r="CZ7" s="744"/>
      <c r="DA7" s="745"/>
      <c r="DB7" s="743" t="s">
        <v>563</v>
      </c>
      <c r="DC7" s="744"/>
      <c r="DD7" s="744"/>
      <c r="DE7" s="744"/>
      <c r="DF7" s="745"/>
      <c r="DG7" s="743" t="s">
        <v>563</v>
      </c>
      <c r="DH7" s="744"/>
      <c r="DI7" s="744"/>
      <c r="DJ7" s="744"/>
      <c r="DK7" s="745"/>
      <c r="DL7" s="743" t="s">
        <v>563</v>
      </c>
      <c r="DM7" s="744"/>
      <c r="DN7" s="744"/>
      <c r="DO7" s="744"/>
      <c r="DP7" s="745"/>
      <c r="DQ7" s="743" t="s">
        <v>563</v>
      </c>
      <c r="DR7" s="744"/>
      <c r="DS7" s="744"/>
      <c r="DT7" s="744"/>
      <c r="DU7" s="745"/>
      <c r="DV7" s="746"/>
      <c r="DW7" s="747"/>
      <c r="DX7" s="747"/>
      <c r="DY7" s="747"/>
      <c r="DZ7" s="748"/>
      <c r="EA7" s="234"/>
    </row>
    <row r="8" spans="1:131" s="235" customFormat="1" ht="26.25" customHeight="1" x14ac:dyDescent="0.15">
      <c r="A8" s="238">
        <v>2</v>
      </c>
      <c r="B8" s="780" t="s">
        <v>374</v>
      </c>
      <c r="C8" s="781"/>
      <c r="D8" s="781"/>
      <c r="E8" s="781"/>
      <c r="F8" s="781"/>
      <c r="G8" s="781"/>
      <c r="H8" s="781"/>
      <c r="I8" s="781"/>
      <c r="J8" s="781"/>
      <c r="K8" s="781"/>
      <c r="L8" s="781"/>
      <c r="M8" s="781"/>
      <c r="N8" s="781"/>
      <c r="O8" s="781"/>
      <c r="P8" s="782"/>
      <c r="Q8" s="783">
        <v>289</v>
      </c>
      <c r="R8" s="784"/>
      <c r="S8" s="784"/>
      <c r="T8" s="784"/>
      <c r="U8" s="784"/>
      <c r="V8" s="784">
        <v>281</v>
      </c>
      <c r="W8" s="784"/>
      <c r="X8" s="784"/>
      <c r="Y8" s="784"/>
      <c r="Z8" s="784"/>
      <c r="AA8" s="784">
        <v>9</v>
      </c>
      <c r="AB8" s="784"/>
      <c r="AC8" s="784"/>
      <c r="AD8" s="784"/>
      <c r="AE8" s="785"/>
      <c r="AF8" s="786">
        <v>9</v>
      </c>
      <c r="AG8" s="787"/>
      <c r="AH8" s="787"/>
      <c r="AI8" s="787"/>
      <c r="AJ8" s="788"/>
      <c r="AK8" s="769" t="s">
        <v>546</v>
      </c>
      <c r="AL8" s="770"/>
      <c r="AM8" s="770"/>
      <c r="AN8" s="770"/>
      <c r="AO8" s="770"/>
      <c r="AP8" s="770" t="s">
        <v>546</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561</v>
      </c>
      <c r="BT8" s="774"/>
      <c r="BU8" s="774"/>
      <c r="BV8" s="774"/>
      <c r="BW8" s="774"/>
      <c r="BX8" s="774"/>
      <c r="BY8" s="774"/>
      <c r="BZ8" s="774"/>
      <c r="CA8" s="774"/>
      <c r="CB8" s="774"/>
      <c r="CC8" s="774"/>
      <c r="CD8" s="774"/>
      <c r="CE8" s="774"/>
      <c r="CF8" s="774"/>
      <c r="CG8" s="775"/>
      <c r="CH8" s="776">
        <v>2</v>
      </c>
      <c r="CI8" s="777"/>
      <c r="CJ8" s="777"/>
      <c r="CK8" s="777"/>
      <c r="CL8" s="778"/>
      <c r="CM8" s="776">
        <v>45</v>
      </c>
      <c r="CN8" s="777"/>
      <c r="CO8" s="777"/>
      <c r="CP8" s="777"/>
      <c r="CQ8" s="778"/>
      <c r="CR8" s="776">
        <v>28</v>
      </c>
      <c r="CS8" s="777"/>
      <c r="CT8" s="777"/>
      <c r="CU8" s="777"/>
      <c r="CV8" s="778"/>
      <c r="CW8" s="776" t="s">
        <v>563</v>
      </c>
      <c r="CX8" s="777"/>
      <c r="CY8" s="777"/>
      <c r="CZ8" s="777"/>
      <c r="DA8" s="778"/>
      <c r="DB8" s="776" t="s">
        <v>563</v>
      </c>
      <c r="DC8" s="777"/>
      <c r="DD8" s="777"/>
      <c r="DE8" s="777"/>
      <c r="DF8" s="778"/>
      <c r="DG8" s="776" t="s">
        <v>563</v>
      </c>
      <c r="DH8" s="777"/>
      <c r="DI8" s="777"/>
      <c r="DJ8" s="777"/>
      <c r="DK8" s="778"/>
      <c r="DL8" s="776" t="s">
        <v>563</v>
      </c>
      <c r="DM8" s="777"/>
      <c r="DN8" s="777"/>
      <c r="DO8" s="777"/>
      <c r="DP8" s="778"/>
      <c r="DQ8" s="776" t="s">
        <v>563</v>
      </c>
      <c r="DR8" s="777"/>
      <c r="DS8" s="777"/>
      <c r="DT8" s="777"/>
      <c r="DU8" s="778"/>
      <c r="DV8" s="773"/>
      <c r="DW8" s="774"/>
      <c r="DX8" s="774"/>
      <c r="DY8" s="774"/>
      <c r="DZ8" s="779"/>
      <c r="EA8" s="234"/>
    </row>
    <row r="9" spans="1:131" s="235" customFormat="1" ht="26.25" customHeight="1" x14ac:dyDescent="0.15">
      <c r="A9" s="238">
        <v>3</v>
      </c>
      <c r="B9" s="780" t="s">
        <v>375</v>
      </c>
      <c r="C9" s="781"/>
      <c r="D9" s="781"/>
      <c r="E9" s="781"/>
      <c r="F9" s="781"/>
      <c r="G9" s="781"/>
      <c r="H9" s="781"/>
      <c r="I9" s="781"/>
      <c r="J9" s="781"/>
      <c r="K9" s="781"/>
      <c r="L9" s="781"/>
      <c r="M9" s="781"/>
      <c r="N9" s="781"/>
      <c r="O9" s="781"/>
      <c r="P9" s="782"/>
      <c r="Q9" s="783">
        <v>320</v>
      </c>
      <c r="R9" s="784"/>
      <c r="S9" s="784"/>
      <c r="T9" s="784"/>
      <c r="U9" s="784"/>
      <c r="V9" s="784">
        <v>319</v>
      </c>
      <c r="W9" s="784"/>
      <c r="X9" s="784"/>
      <c r="Y9" s="784"/>
      <c r="Z9" s="784"/>
      <c r="AA9" s="784">
        <v>1</v>
      </c>
      <c r="AB9" s="784"/>
      <c r="AC9" s="784"/>
      <c r="AD9" s="784"/>
      <c r="AE9" s="785"/>
      <c r="AF9" s="786">
        <v>1</v>
      </c>
      <c r="AG9" s="787"/>
      <c r="AH9" s="787"/>
      <c r="AI9" s="787"/>
      <c r="AJ9" s="788"/>
      <c r="AK9" s="769">
        <v>81</v>
      </c>
      <c r="AL9" s="770"/>
      <c r="AM9" s="770"/>
      <c r="AN9" s="770"/>
      <c r="AO9" s="770"/>
      <c r="AP9" s="770">
        <v>239</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31805</v>
      </c>
      <c r="R23" s="793"/>
      <c r="S23" s="793"/>
      <c r="T23" s="793"/>
      <c r="U23" s="793"/>
      <c r="V23" s="793">
        <v>30513</v>
      </c>
      <c r="W23" s="793"/>
      <c r="X23" s="793"/>
      <c r="Y23" s="793"/>
      <c r="Z23" s="793"/>
      <c r="AA23" s="793">
        <v>1292</v>
      </c>
      <c r="AB23" s="793"/>
      <c r="AC23" s="793"/>
      <c r="AD23" s="793"/>
      <c r="AE23" s="794"/>
      <c r="AF23" s="795">
        <v>1106</v>
      </c>
      <c r="AG23" s="793"/>
      <c r="AH23" s="793"/>
      <c r="AI23" s="793"/>
      <c r="AJ23" s="796"/>
      <c r="AK23" s="797"/>
      <c r="AL23" s="798"/>
      <c r="AM23" s="798"/>
      <c r="AN23" s="798"/>
      <c r="AO23" s="798"/>
      <c r="AP23" s="793">
        <v>29846</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356</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4614</v>
      </c>
      <c r="R28" s="823"/>
      <c r="S28" s="823"/>
      <c r="T28" s="823"/>
      <c r="U28" s="823"/>
      <c r="V28" s="823">
        <v>4612</v>
      </c>
      <c r="W28" s="823"/>
      <c r="X28" s="823"/>
      <c r="Y28" s="823"/>
      <c r="Z28" s="823"/>
      <c r="AA28" s="823">
        <v>2</v>
      </c>
      <c r="AB28" s="823"/>
      <c r="AC28" s="823"/>
      <c r="AD28" s="823"/>
      <c r="AE28" s="824"/>
      <c r="AF28" s="825">
        <v>2</v>
      </c>
      <c r="AG28" s="823"/>
      <c r="AH28" s="823"/>
      <c r="AI28" s="823"/>
      <c r="AJ28" s="826"/>
      <c r="AK28" s="827">
        <v>504178</v>
      </c>
      <c r="AL28" s="828"/>
      <c r="AM28" s="828"/>
      <c r="AN28" s="828"/>
      <c r="AO28" s="828"/>
      <c r="AP28" s="828" t="s">
        <v>546</v>
      </c>
      <c r="AQ28" s="828"/>
      <c r="AR28" s="828"/>
      <c r="AS28" s="828"/>
      <c r="AT28" s="828"/>
      <c r="AU28" s="828" t="s">
        <v>546</v>
      </c>
      <c r="AV28" s="828"/>
      <c r="AW28" s="828"/>
      <c r="AX28" s="828"/>
      <c r="AY28" s="828"/>
      <c r="AZ28" s="829" t="s">
        <v>546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5569</v>
      </c>
      <c r="R29" s="784"/>
      <c r="S29" s="784"/>
      <c r="T29" s="784"/>
      <c r="U29" s="784"/>
      <c r="V29" s="784">
        <v>5568</v>
      </c>
      <c r="W29" s="784"/>
      <c r="X29" s="784"/>
      <c r="Y29" s="784"/>
      <c r="Z29" s="784"/>
      <c r="AA29" s="784">
        <v>1</v>
      </c>
      <c r="AB29" s="784"/>
      <c r="AC29" s="784"/>
      <c r="AD29" s="784"/>
      <c r="AE29" s="785"/>
      <c r="AF29" s="786">
        <v>1</v>
      </c>
      <c r="AG29" s="787"/>
      <c r="AH29" s="787"/>
      <c r="AI29" s="787"/>
      <c r="AJ29" s="788"/>
      <c r="AK29" s="834">
        <v>862134</v>
      </c>
      <c r="AL29" s="830"/>
      <c r="AM29" s="830"/>
      <c r="AN29" s="830"/>
      <c r="AO29" s="830"/>
      <c r="AP29" s="830" t="s">
        <v>546</v>
      </c>
      <c r="AQ29" s="830"/>
      <c r="AR29" s="830"/>
      <c r="AS29" s="830"/>
      <c r="AT29" s="830"/>
      <c r="AU29" s="830" t="s">
        <v>546</v>
      </c>
      <c r="AV29" s="830"/>
      <c r="AW29" s="830"/>
      <c r="AX29" s="830"/>
      <c r="AY29" s="830"/>
      <c r="AZ29" s="831" t="s">
        <v>546</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607</v>
      </c>
      <c r="R30" s="784"/>
      <c r="S30" s="784"/>
      <c r="T30" s="784"/>
      <c r="U30" s="784"/>
      <c r="V30" s="784">
        <v>606</v>
      </c>
      <c r="W30" s="784"/>
      <c r="X30" s="784"/>
      <c r="Y30" s="784"/>
      <c r="Z30" s="784"/>
      <c r="AA30" s="784">
        <v>1</v>
      </c>
      <c r="AB30" s="784"/>
      <c r="AC30" s="784"/>
      <c r="AD30" s="784"/>
      <c r="AE30" s="785"/>
      <c r="AF30" s="786">
        <v>1</v>
      </c>
      <c r="AG30" s="787"/>
      <c r="AH30" s="787"/>
      <c r="AI30" s="787"/>
      <c r="AJ30" s="788"/>
      <c r="AK30" s="834">
        <v>214769</v>
      </c>
      <c r="AL30" s="830"/>
      <c r="AM30" s="830"/>
      <c r="AN30" s="830"/>
      <c r="AO30" s="830"/>
      <c r="AP30" s="830" t="s">
        <v>546</v>
      </c>
      <c r="AQ30" s="830"/>
      <c r="AR30" s="830"/>
      <c r="AS30" s="830"/>
      <c r="AT30" s="830"/>
      <c r="AU30" s="830" t="s">
        <v>546</v>
      </c>
      <c r="AV30" s="830"/>
      <c r="AW30" s="830"/>
      <c r="AX30" s="830"/>
      <c r="AY30" s="830"/>
      <c r="AZ30" s="831" t="s">
        <v>546</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1248</v>
      </c>
      <c r="R31" s="784"/>
      <c r="S31" s="784"/>
      <c r="T31" s="784"/>
      <c r="U31" s="784"/>
      <c r="V31" s="784">
        <v>1090</v>
      </c>
      <c r="W31" s="784"/>
      <c r="X31" s="784"/>
      <c r="Y31" s="784"/>
      <c r="Z31" s="784"/>
      <c r="AA31" s="784">
        <v>157</v>
      </c>
      <c r="AB31" s="784"/>
      <c r="AC31" s="784"/>
      <c r="AD31" s="784"/>
      <c r="AE31" s="785"/>
      <c r="AF31" s="786">
        <v>1476</v>
      </c>
      <c r="AG31" s="787"/>
      <c r="AH31" s="787"/>
      <c r="AI31" s="787"/>
      <c r="AJ31" s="788"/>
      <c r="AK31" s="834">
        <v>499</v>
      </c>
      <c r="AL31" s="830"/>
      <c r="AM31" s="830"/>
      <c r="AN31" s="830"/>
      <c r="AO31" s="830"/>
      <c r="AP31" s="830">
        <v>4544</v>
      </c>
      <c r="AQ31" s="830"/>
      <c r="AR31" s="830"/>
      <c r="AS31" s="830"/>
      <c r="AT31" s="830"/>
      <c r="AU31" s="830">
        <v>2663</v>
      </c>
      <c r="AV31" s="830"/>
      <c r="AW31" s="830"/>
      <c r="AX31" s="830"/>
      <c r="AY31" s="830"/>
      <c r="AZ31" s="831" t="s">
        <v>546</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1649</v>
      </c>
      <c r="R32" s="784"/>
      <c r="S32" s="784"/>
      <c r="T32" s="784"/>
      <c r="U32" s="784"/>
      <c r="V32" s="784">
        <v>1493</v>
      </c>
      <c r="W32" s="784"/>
      <c r="X32" s="784"/>
      <c r="Y32" s="784"/>
      <c r="Z32" s="784"/>
      <c r="AA32" s="784">
        <v>155</v>
      </c>
      <c r="AB32" s="784"/>
      <c r="AC32" s="784"/>
      <c r="AD32" s="784"/>
      <c r="AE32" s="785"/>
      <c r="AF32" s="786">
        <v>436</v>
      </c>
      <c r="AG32" s="787"/>
      <c r="AH32" s="787"/>
      <c r="AI32" s="787"/>
      <c r="AJ32" s="788"/>
      <c r="AK32" s="834">
        <v>1034</v>
      </c>
      <c r="AL32" s="830"/>
      <c r="AM32" s="830"/>
      <c r="AN32" s="830"/>
      <c r="AO32" s="830"/>
      <c r="AP32" s="830">
        <v>8194</v>
      </c>
      <c r="AQ32" s="830"/>
      <c r="AR32" s="830"/>
      <c r="AS32" s="830"/>
      <c r="AT32" s="830"/>
      <c r="AU32" s="830">
        <v>7022</v>
      </c>
      <c r="AV32" s="830"/>
      <c r="AW32" s="830"/>
      <c r="AX32" s="830"/>
      <c r="AY32" s="830"/>
      <c r="AZ32" s="831" t="s">
        <v>546</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1917</v>
      </c>
      <c r="AG63" s="844"/>
      <c r="AH63" s="844"/>
      <c r="AI63" s="844"/>
      <c r="AJ63" s="845"/>
      <c r="AK63" s="846"/>
      <c r="AL63" s="841"/>
      <c r="AM63" s="841"/>
      <c r="AN63" s="841"/>
      <c r="AO63" s="841"/>
      <c r="AP63" s="844">
        <v>12738</v>
      </c>
      <c r="AQ63" s="844"/>
      <c r="AR63" s="844"/>
      <c r="AS63" s="844"/>
      <c r="AT63" s="844"/>
      <c r="AU63" s="844">
        <v>9685</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398</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399</v>
      </c>
      <c r="AV66" s="734"/>
      <c r="AW66" s="734"/>
      <c r="AX66" s="734"/>
      <c r="AY66" s="735"/>
      <c r="AZ66" s="733" t="s">
        <v>363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552</v>
      </c>
      <c r="C68" s="870"/>
      <c r="D68" s="870"/>
      <c r="E68" s="870"/>
      <c r="F68" s="870"/>
      <c r="G68" s="870"/>
      <c r="H68" s="870"/>
      <c r="I68" s="870"/>
      <c r="J68" s="870"/>
      <c r="K68" s="870"/>
      <c r="L68" s="870"/>
      <c r="M68" s="870"/>
      <c r="N68" s="870"/>
      <c r="O68" s="870"/>
      <c r="P68" s="871"/>
      <c r="Q68" s="872">
        <v>3226</v>
      </c>
      <c r="R68" s="866"/>
      <c r="S68" s="866"/>
      <c r="T68" s="866"/>
      <c r="U68" s="866"/>
      <c r="V68" s="866">
        <v>3073</v>
      </c>
      <c r="W68" s="866"/>
      <c r="X68" s="866"/>
      <c r="Y68" s="866"/>
      <c r="Z68" s="866"/>
      <c r="AA68" s="866">
        <v>153</v>
      </c>
      <c r="AB68" s="866"/>
      <c r="AC68" s="866"/>
      <c r="AD68" s="866"/>
      <c r="AE68" s="866"/>
      <c r="AF68" s="866">
        <v>82</v>
      </c>
      <c r="AG68" s="866"/>
      <c r="AH68" s="866"/>
      <c r="AI68" s="866"/>
      <c r="AJ68" s="866"/>
      <c r="AK68" s="866" t="s">
        <v>562</v>
      </c>
      <c r="AL68" s="866"/>
      <c r="AM68" s="866"/>
      <c r="AN68" s="866"/>
      <c r="AO68" s="866"/>
      <c r="AP68" s="866">
        <v>2362</v>
      </c>
      <c r="AQ68" s="866"/>
      <c r="AR68" s="866"/>
      <c r="AS68" s="866"/>
      <c r="AT68" s="866"/>
      <c r="AU68" s="866">
        <v>2123</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553</v>
      </c>
      <c r="C69" s="874"/>
      <c r="D69" s="874"/>
      <c r="E69" s="874"/>
      <c r="F69" s="874"/>
      <c r="G69" s="874"/>
      <c r="H69" s="874"/>
      <c r="I69" s="874"/>
      <c r="J69" s="874"/>
      <c r="K69" s="874"/>
      <c r="L69" s="874"/>
      <c r="M69" s="874"/>
      <c r="N69" s="874"/>
      <c r="O69" s="874"/>
      <c r="P69" s="875"/>
      <c r="Q69" s="876">
        <v>0</v>
      </c>
      <c r="R69" s="830"/>
      <c r="S69" s="830"/>
      <c r="T69" s="830"/>
      <c r="U69" s="830"/>
      <c r="V69" s="830">
        <v>0</v>
      </c>
      <c r="W69" s="830"/>
      <c r="X69" s="830"/>
      <c r="Y69" s="830"/>
      <c r="Z69" s="830"/>
      <c r="AA69" s="830">
        <v>0</v>
      </c>
      <c r="AB69" s="830"/>
      <c r="AC69" s="830"/>
      <c r="AD69" s="830"/>
      <c r="AE69" s="830"/>
      <c r="AF69" s="830">
        <v>0</v>
      </c>
      <c r="AG69" s="830"/>
      <c r="AH69" s="830"/>
      <c r="AI69" s="830"/>
      <c r="AJ69" s="830"/>
      <c r="AK69" s="830" t="s">
        <v>563</v>
      </c>
      <c r="AL69" s="830"/>
      <c r="AM69" s="830"/>
      <c r="AN69" s="830"/>
      <c r="AO69" s="830"/>
      <c r="AP69" s="830" t="s">
        <v>563</v>
      </c>
      <c r="AQ69" s="830"/>
      <c r="AR69" s="830"/>
      <c r="AS69" s="830"/>
      <c r="AT69" s="830"/>
      <c r="AU69" s="830" t="s">
        <v>563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554</v>
      </c>
      <c r="C70" s="874"/>
      <c r="D70" s="874"/>
      <c r="E70" s="874"/>
      <c r="F70" s="874"/>
      <c r="G70" s="874"/>
      <c r="H70" s="874"/>
      <c r="I70" s="874"/>
      <c r="J70" s="874"/>
      <c r="K70" s="874"/>
      <c r="L70" s="874"/>
      <c r="M70" s="874"/>
      <c r="N70" s="874"/>
      <c r="O70" s="874"/>
      <c r="P70" s="875"/>
      <c r="Q70" s="876">
        <v>4627</v>
      </c>
      <c r="R70" s="830"/>
      <c r="S70" s="830"/>
      <c r="T70" s="830"/>
      <c r="U70" s="830"/>
      <c r="V70" s="830">
        <v>4362</v>
      </c>
      <c r="W70" s="830"/>
      <c r="X70" s="830"/>
      <c r="Y70" s="830"/>
      <c r="Z70" s="830"/>
      <c r="AA70" s="830">
        <v>265</v>
      </c>
      <c r="AB70" s="830"/>
      <c r="AC70" s="830"/>
      <c r="AD70" s="830"/>
      <c r="AE70" s="830"/>
      <c r="AF70" s="830">
        <v>265</v>
      </c>
      <c r="AG70" s="830"/>
      <c r="AH70" s="830"/>
      <c r="AI70" s="830"/>
      <c r="AJ70" s="830"/>
      <c r="AK70" s="830">
        <v>7</v>
      </c>
      <c r="AL70" s="830"/>
      <c r="AM70" s="830"/>
      <c r="AN70" s="830"/>
      <c r="AO70" s="830"/>
      <c r="AP70" s="830" t="s">
        <v>559</v>
      </c>
      <c r="AQ70" s="830"/>
      <c r="AR70" s="830"/>
      <c r="AS70" s="830"/>
      <c r="AT70" s="830"/>
      <c r="AU70" s="830" t="s">
        <v>559</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555</v>
      </c>
      <c r="C71" s="874"/>
      <c r="D71" s="874"/>
      <c r="E71" s="874"/>
      <c r="F71" s="874"/>
      <c r="G71" s="874"/>
      <c r="H71" s="874"/>
      <c r="I71" s="874"/>
      <c r="J71" s="874"/>
      <c r="K71" s="874"/>
      <c r="L71" s="874"/>
      <c r="M71" s="874"/>
      <c r="N71" s="874"/>
      <c r="O71" s="874"/>
      <c r="P71" s="875"/>
      <c r="Q71" s="876">
        <v>83</v>
      </c>
      <c r="R71" s="830"/>
      <c r="S71" s="830"/>
      <c r="T71" s="830"/>
      <c r="U71" s="830"/>
      <c r="V71" s="830">
        <v>74</v>
      </c>
      <c r="W71" s="830"/>
      <c r="X71" s="830"/>
      <c r="Y71" s="830"/>
      <c r="Z71" s="830"/>
      <c r="AA71" s="830">
        <v>9</v>
      </c>
      <c r="AB71" s="830"/>
      <c r="AC71" s="830"/>
      <c r="AD71" s="830"/>
      <c r="AE71" s="830"/>
      <c r="AF71" s="830">
        <v>9</v>
      </c>
      <c r="AG71" s="830"/>
      <c r="AH71" s="830"/>
      <c r="AI71" s="830"/>
      <c r="AJ71" s="830"/>
      <c r="AK71" s="830" t="s">
        <v>559</v>
      </c>
      <c r="AL71" s="830"/>
      <c r="AM71" s="830"/>
      <c r="AN71" s="830"/>
      <c r="AO71" s="830"/>
      <c r="AP71" s="830" t="s">
        <v>559</v>
      </c>
      <c r="AQ71" s="830"/>
      <c r="AR71" s="830"/>
      <c r="AS71" s="830"/>
      <c r="AT71" s="830"/>
      <c r="AU71" s="830" t="s">
        <v>559</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556</v>
      </c>
      <c r="C72" s="874"/>
      <c r="D72" s="874"/>
      <c r="E72" s="874"/>
      <c r="F72" s="874"/>
      <c r="G72" s="874"/>
      <c r="H72" s="874"/>
      <c r="I72" s="874"/>
      <c r="J72" s="874"/>
      <c r="K72" s="874"/>
      <c r="L72" s="874"/>
      <c r="M72" s="874"/>
      <c r="N72" s="874"/>
      <c r="O72" s="874"/>
      <c r="P72" s="875"/>
      <c r="Q72" s="876">
        <v>118</v>
      </c>
      <c r="R72" s="830"/>
      <c r="S72" s="830"/>
      <c r="T72" s="830"/>
      <c r="U72" s="830"/>
      <c r="V72" s="830">
        <v>106</v>
      </c>
      <c r="W72" s="830"/>
      <c r="X72" s="830"/>
      <c r="Y72" s="830"/>
      <c r="Z72" s="830"/>
      <c r="AA72" s="830">
        <v>12</v>
      </c>
      <c r="AB72" s="830"/>
      <c r="AC72" s="830"/>
      <c r="AD72" s="830"/>
      <c r="AE72" s="830"/>
      <c r="AF72" s="830">
        <v>12</v>
      </c>
      <c r="AG72" s="830"/>
      <c r="AH72" s="830"/>
      <c r="AI72" s="830"/>
      <c r="AJ72" s="830"/>
      <c r="AK72" s="830" t="s">
        <v>559</v>
      </c>
      <c r="AL72" s="830"/>
      <c r="AM72" s="830"/>
      <c r="AN72" s="830"/>
      <c r="AO72" s="830"/>
      <c r="AP72" s="830" t="s">
        <v>559</v>
      </c>
      <c r="AQ72" s="830"/>
      <c r="AR72" s="830"/>
      <c r="AS72" s="830"/>
      <c r="AT72" s="830"/>
      <c r="AU72" s="830" t="s">
        <v>559</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557</v>
      </c>
      <c r="C73" s="874"/>
      <c r="D73" s="874"/>
      <c r="E73" s="874"/>
      <c r="F73" s="874"/>
      <c r="G73" s="874"/>
      <c r="H73" s="874"/>
      <c r="I73" s="874"/>
      <c r="J73" s="874"/>
      <c r="K73" s="874"/>
      <c r="L73" s="874"/>
      <c r="M73" s="874"/>
      <c r="N73" s="874"/>
      <c r="O73" s="874"/>
      <c r="P73" s="875"/>
      <c r="Q73" s="876">
        <v>590</v>
      </c>
      <c r="R73" s="830"/>
      <c r="S73" s="830"/>
      <c r="T73" s="830"/>
      <c r="U73" s="830"/>
      <c r="V73" s="830">
        <v>542</v>
      </c>
      <c r="W73" s="830"/>
      <c r="X73" s="830"/>
      <c r="Y73" s="830"/>
      <c r="Z73" s="830"/>
      <c r="AA73" s="830">
        <v>48</v>
      </c>
      <c r="AB73" s="830"/>
      <c r="AC73" s="830"/>
      <c r="AD73" s="830"/>
      <c r="AE73" s="830"/>
      <c r="AF73" s="830">
        <v>48</v>
      </c>
      <c r="AG73" s="830"/>
      <c r="AH73" s="830"/>
      <c r="AI73" s="830"/>
      <c r="AJ73" s="830"/>
      <c r="AK73" s="830" t="s">
        <v>559</v>
      </c>
      <c r="AL73" s="830"/>
      <c r="AM73" s="830"/>
      <c r="AN73" s="830"/>
      <c r="AO73" s="830"/>
      <c r="AP73" s="830" t="s">
        <v>559</v>
      </c>
      <c r="AQ73" s="830"/>
      <c r="AR73" s="830"/>
      <c r="AS73" s="830"/>
      <c r="AT73" s="830"/>
      <c r="AU73" s="830" t="s">
        <v>559</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558</v>
      </c>
      <c r="C74" s="874"/>
      <c r="D74" s="874"/>
      <c r="E74" s="874"/>
      <c r="F74" s="874"/>
      <c r="G74" s="874"/>
      <c r="H74" s="874"/>
      <c r="I74" s="874"/>
      <c r="J74" s="874"/>
      <c r="K74" s="874"/>
      <c r="L74" s="874"/>
      <c r="M74" s="874"/>
      <c r="N74" s="874"/>
      <c r="O74" s="874"/>
      <c r="P74" s="875"/>
      <c r="Q74" s="876">
        <v>153545</v>
      </c>
      <c r="R74" s="830"/>
      <c r="S74" s="830"/>
      <c r="T74" s="830"/>
      <c r="U74" s="830"/>
      <c r="V74" s="830">
        <v>151526</v>
      </c>
      <c r="W74" s="830"/>
      <c r="X74" s="830"/>
      <c r="Y74" s="830"/>
      <c r="Z74" s="830"/>
      <c r="AA74" s="830">
        <v>2019</v>
      </c>
      <c r="AB74" s="830"/>
      <c r="AC74" s="830"/>
      <c r="AD74" s="830"/>
      <c r="AE74" s="830"/>
      <c r="AF74" s="830">
        <v>2019</v>
      </c>
      <c r="AG74" s="830"/>
      <c r="AH74" s="830"/>
      <c r="AI74" s="830"/>
      <c r="AJ74" s="830"/>
      <c r="AK74" s="830">
        <v>1106</v>
      </c>
      <c r="AL74" s="830"/>
      <c r="AM74" s="830"/>
      <c r="AN74" s="830"/>
      <c r="AO74" s="830"/>
      <c r="AP74" s="830" t="s">
        <v>559</v>
      </c>
      <c r="AQ74" s="830"/>
      <c r="AR74" s="830"/>
      <c r="AS74" s="830"/>
      <c r="AT74" s="830"/>
      <c r="AU74" s="830" t="s">
        <v>559</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2435</v>
      </c>
      <c r="AG88" s="844"/>
      <c r="AH88" s="844"/>
      <c r="AI88" s="844"/>
      <c r="AJ88" s="844"/>
      <c r="AK88" s="841"/>
      <c r="AL88" s="841"/>
      <c r="AM88" s="841"/>
      <c r="AN88" s="841"/>
      <c r="AO88" s="841"/>
      <c r="AP88" s="844">
        <v>2362</v>
      </c>
      <c r="AQ88" s="844"/>
      <c r="AR88" s="844"/>
      <c r="AS88" s="844"/>
      <c r="AT88" s="844"/>
      <c r="AU88" s="844">
        <v>2123</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58</v>
      </c>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293</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293</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293</v>
      </c>
      <c r="DR109" s="893"/>
      <c r="DS109" s="893"/>
      <c r="DT109" s="893"/>
      <c r="DU109" s="894"/>
      <c r="DV109" s="892" t="s">
        <v>411</v>
      </c>
      <c r="DW109" s="893"/>
      <c r="DX109" s="893"/>
      <c r="DY109" s="893"/>
      <c r="DZ109" s="895"/>
    </row>
    <row r="110" spans="1:131" s="230" customFormat="1" ht="26.25" customHeight="1" x14ac:dyDescent="0.15">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3020327</v>
      </c>
      <c r="AB110" s="900"/>
      <c r="AC110" s="900"/>
      <c r="AD110" s="900"/>
      <c r="AE110" s="901"/>
      <c r="AF110" s="902">
        <v>2989925</v>
      </c>
      <c r="AG110" s="900"/>
      <c r="AH110" s="900"/>
      <c r="AI110" s="900"/>
      <c r="AJ110" s="901"/>
      <c r="AK110" s="902">
        <v>2912522</v>
      </c>
      <c r="AL110" s="900"/>
      <c r="AM110" s="900"/>
      <c r="AN110" s="900"/>
      <c r="AO110" s="901"/>
      <c r="AP110" s="903">
        <v>22</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31015847</v>
      </c>
      <c r="BR110" s="931"/>
      <c r="BS110" s="931"/>
      <c r="BT110" s="931"/>
      <c r="BU110" s="931"/>
      <c r="BV110" s="931">
        <v>30207329</v>
      </c>
      <c r="BW110" s="931"/>
      <c r="BX110" s="931"/>
      <c r="BY110" s="931"/>
      <c r="BZ110" s="931"/>
      <c r="CA110" s="931">
        <v>29845566</v>
      </c>
      <c r="CB110" s="931"/>
      <c r="CC110" s="931"/>
      <c r="CD110" s="931"/>
      <c r="CE110" s="931"/>
      <c r="CF110" s="944">
        <v>225.7</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v>2048640</v>
      </c>
      <c r="DR110" s="931"/>
      <c r="DS110" s="931"/>
      <c r="DT110" s="931"/>
      <c r="DU110" s="931"/>
      <c r="DV110" s="932">
        <v>15.5</v>
      </c>
      <c r="DW110" s="932"/>
      <c r="DX110" s="932"/>
      <c r="DY110" s="932"/>
      <c r="DZ110" s="933"/>
    </row>
    <row r="111" spans="1:131" s="230" customFormat="1" ht="26.25" customHeight="1" x14ac:dyDescent="0.15">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v>97319</v>
      </c>
      <c r="BR111" s="926"/>
      <c r="BS111" s="926"/>
      <c r="BT111" s="926"/>
      <c r="BU111" s="926"/>
      <c r="BV111" s="926">
        <v>66064</v>
      </c>
      <c r="BW111" s="926"/>
      <c r="BX111" s="926"/>
      <c r="BY111" s="926"/>
      <c r="BZ111" s="926"/>
      <c r="CA111" s="926">
        <v>2092373</v>
      </c>
      <c r="CB111" s="926"/>
      <c r="CC111" s="926"/>
      <c r="CD111" s="926"/>
      <c r="CE111" s="926"/>
      <c r="CF111" s="920">
        <v>15.8</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11673385</v>
      </c>
      <c r="BR112" s="926"/>
      <c r="BS112" s="926"/>
      <c r="BT112" s="926"/>
      <c r="BU112" s="926"/>
      <c r="BV112" s="926">
        <v>10422680</v>
      </c>
      <c r="BW112" s="926"/>
      <c r="BX112" s="926"/>
      <c r="BY112" s="926"/>
      <c r="BZ112" s="926"/>
      <c r="CA112" s="926">
        <v>9684945</v>
      </c>
      <c r="CB112" s="926"/>
      <c r="CC112" s="926"/>
      <c r="CD112" s="926"/>
      <c r="CE112" s="926"/>
      <c r="CF112" s="920">
        <v>73.2</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1092492</v>
      </c>
      <c r="AB113" s="938"/>
      <c r="AC113" s="938"/>
      <c r="AD113" s="938"/>
      <c r="AE113" s="939"/>
      <c r="AF113" s="940">
        <v>1096374</v>
      </c>
      <c r="AG113" s="938"/>
      <c r="AH113" s="938"/>
      <c r="AI113" s="938"/>
      <c r="AJ113" s="939"/>
      <c r="AK113" s="940">
        <v>1085484</v>
      </c>
      <c r="AL113" s="938"/>
      <c r="AM113" s="938"/>
      <c r="AN113" s="938"/>
      <c r="AO113" s="939"/>
      <c r="AP113" s="941">
        <v>8.1999999999999993</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2426485</v>
      </c>
      <c r="BR113" s="926"/>
      <c r="BS113" s="926"/>
      <c r="BT113" s="926"/>
      <c r="BU113" s="926"/>
      <c r="BV113" s="926">
        <v>2225813</v>
      </c>
      <c r="BW113" s="926"/>
      <c r="BX113" s="926"/>
      <c r="BY113" s="926"/>
      <c r="BZ113" s="926"/>
      <c r="CA113" s="926">
        <v>2123422</v>
      </c>
      <c r="CB113" s="926"/>
      <c r="CC113" s="926"/>
      <c r="CD113" s="926"/>
      <c r="CE113" s="926"/>
      <c r="CF113" s="920">
        <v>16.100000000000001</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252156</v>
      </c>
      <c r="AB114" s="959"/>
      <c r="AC114" s="959"/>
      <c r="AD114" s="959"/>
      <c r="AE114" s="960"/>
      <c r="AF114" s="961">
        <v>207880</v>
      </c>
      <c r="AG114" s="959"/>
      <c r="AH114" s="959"/>
      <c r="AI114" s="959"/>
      <c r="AJ114" s="960"/>
      <c r="AK114" s="961">
        <v>176852</v>
      </c>
      <c r="AL114" s="959"/>
      <c r="AM114" s="959"/>
      <c r="AN114" s="959"/>
      <c r="AO114" s="960"/>
      <c r="AP114" s="962">
        <v>1.3</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3162965</v>
      </c>
      <c r="BR114" s="926"/>
      <c r="BS114" s="926"/>
      <c r="BT114" s="926"/>
      <c r="BU114" s="926"/>
      <c r="BV114" s="926">
        <v>3164394</v>
      </c>
      <c r="BW114" s="926"/>
      <c r="BX114" s="926"/>
      <c r="BY114" s="926"/>
      <c r="BZ114" s="926"/>
      <c r="CA114" s="926">
        <v>3535438</v>
      </c>
      <c r="CB114" s="926"/>
      <c r="CC114" s="926"/>
      <c r="CD114" s="926"/>
      <c r="CE114" s="926"/>
      <c r="CF114" s="920">
        <v>26.7</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47350</v>
      </c>
      <c r="AB115" s="938"/>
      <c r="AC115" s="938"/>
      <c r="AD115" s="938"/>
      <c r="AE115" s="939"/>
      <c r="AF115" s="940">
        <v>34688</v>
      </c>
      <c r="AG115" s="938"/>
      <c r="AH115" s="938"/>
      <c r="AI115" s="938"/>
      <c r="AJ115" s="939"/>
      <c r="AK115" s="940">
        <v>25482</v>
      </c>
      <c r="AL115" s="938"/>
      <c r="AM115" s="938"/>
      <c r="AN115" s="938"/>
      <c r="AO115" s="939"/>
      <c r="AP115" s="941">
        <v>0.2</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176</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4412325</v>
      </c>
      <c r="AB117" s="979"/>
      <c r="AC117" s="979"/>
      <c r="AD117" s="979"/>
      <c r="AE117" s="980"/>
      <c r="AF117" s="981">
        <v>4328867</v>
      </c>
      <c r="AG117" s="979"/>
      <c r="AH117" s="979"/>
      <c r="AI117" s="979"/>
      <c r="AJ117" s="980"/>
      <c r="AK117" s="981">
        <v>4200340</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293</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176</v>
      </c>
      <c r="BA119" s="251"/>
      <c r="BB119" s="251"/>
      <c r="BC119" s="251"/>
      <c r="BD119" s="251"/>
      <c r="BE119" s="251"/>
      <c r="BF119" s="251"/>
      <c r="BG119" s="251"/>
      <c r="BH119" s="251"/>
      <c r="BI119" s="251"/>
      <c r="BJ119" s="251"/>
      <c r="BK119" s="251"/>
      <c r="BL119" s="251"/>
      <c r="BM119" s="251"/>
      <c r="BN119" s="251"/>
      <c r="BO119" s="977" t="s">
        <v>441</v>
      </c>
      <c r="BP119" s="1005"/>
      <c r="BQ119" s="999">
        <v>48376001</v>
      </c>
      <c r="BR119" s="1000"/>
      <c r="BS119" s="1000"/>
      <c r="BT119" s="1000"/>
      <c r="BU119" s="1000"/>
      <c r="BV119" s="1000">
        <v>46086280</v>
      </c>
      <c r="BW119" s="1000"/>
      <c r="BX119" s="1000"/>
      <c r="BY119" s="1000"/>
      <c r="BZ119" s="1000"/>
      <c r="CA119" s="1000">
        <v>47281744</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97319</v>
      </c>
      <c r="DH119" s="986"/>
      <c r="DI119" s="986"/>
      <c r="DJ119" s="986"/>
      <c r="DK119" s="987"/>
      <c r="DL119" s="985">
        <v>66064</v>
      </c>
      <c r="DM119" s="986"/>
      <c r="DN119" s="986"/>
      <c r="DO119" s="986"/>
      <c r="DP119" s="987"/>
      <c r="DQ119" s="985">
        <v>43733</v>
      </c>
      <c r="DR119" s="986"/>
      <c r="DS119" s="986"/>
      <c r="DT119" s="986"/>
      <c r="DU119" s="987"/>
      <c r="DV119" s="988">
        <v>0.3</v>
      </c>
      <c r="DW119" s="989"/>
      <c r="DX119" s="989"/>
      <c r="DY119" s="989"/>
      <c r="DZ119" s="990"/>
    </row>
    <row r="120" spans="1:130" s="230" customFormat="1" ht="26.25" customHeight="1" x14ac:dyDescent="0.15">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9906719</v>
      </c>
      <c r="BR120" s="931"/>
      <c r="BS120" s="931"/>
      <c r="BT120" s="931"/>
      <c r="BU120" s="931"/>
      <c r="BV120" s="931">
        <v>10203364</v>
      </c>
      <c r="BW120" s="931"/>
      <c r="BX120" s="931"/>
      <c r="BY120" s="931"/>
      <c r="BZ120" s="931"/>
      <c r="CA120" s="931">
        <v>10557580</v>
      </c>
      <c r="CB120" s="931"/>
      <c r="CC120" s="931"/>
      <c r="CD120" s="931"/>
      <c r="CE120" s="931"/>
      <c r="CF120" s="944">
        <v>79.8</v>
      </c>
      <c r="CG120" s="945"/>
      <c r="CH120" s="945"/>
      <c r="CI120" s="945"/>
      <c r="CJ120" s="945"/>
      <c r="CK120" s="1006" t="s">
        <v>445</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8743161</v>
      </c>
      <c r="DH120" s="931"/>
      <c r="DI120" s="931"/>
      <c r="DJ120" s="931"/>
      <c r="DK120" s="931"/>
      <c r="DL120" s="931">
        <v>7654898</v>
      </c>
      <c r="DM120" s="931"/>
      <c r="DN120" s="931"/>
      <c r="DO120" s="931"/>
      <c r="DP120" s="931"/>
      <c r="DQ120" s="931">
        <v>7021975</v>
      </c>
      <c r="DR120" s="931"/>
      <c r="DS120" s="931"/>
      <c r="DT120" s="931"/>
      <c r="DU120" s="931"/>
      <c r="DV120" s="932">
        <v>53.1</v>
      </c>
      <c r="DW120" s="932"/>
      <c r="DX120" s="932"/>
      <c r="DY120" s="932"/>
      <c r="DZ120" s="933"/>
    </row>
    <row r="121" spans="1:130" s="230" customFormat="1" ht="26.25" customHeight="1" x14ac:dyDescent="0.15">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v>718307</v>
      </c>
      <c r="BR121" s="926"/>
      <c r="BS121" s="926"/>
      <c r="BT121" s="926"/>
      <c r="BU121" s="926"/>
      <c r="BV121" s="926">
        <v>577714</v>
      </c>
      <c r="BW121" s="926"/>
      <c r="BX121" s="926"/>
      <c r="BY121" s="926"/>
      <c r="BZ121" s="926"/>
      <c r="CA121" s="926">
        <v>451867</v>
      </c>
      <c r="CB121" s="926"/>
      <c r="CC121" s="926"/>
      <c r="CD121" s="926"/>
      <c r="CE121" s="926"/>
      <c r="CF121" s="920">
        <v>3.4</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2930224</v>
      </c>
      <c r="DH121" s="926"/>
      <c r="DI121" s="926"/>
      <c r="DJ121" s="926"/>
      <c r="DK121" s="926"/>
      <c r="DL121" s="926">
        <v>2767782</v>
      </c>
      <c r="DM121" s="926"/>
      <c r="DN121" s="926"/>
      <c r="DO121" s="926"/>
      <c r="DP121" s="926"/>
      <c r="DQ121" s="926">
        <v>2662970</v>
      </c>
      <c r="DR121" s="926"/>
      <c r="DS121" s="926"/>
      <c r="DT121" s="926"/>
      <c r="DU121" s="926"/>
      <c r="DV121" s="927">
        <v>20.100000000000001</v>
      </c>
      <c r="DW121" s="927"/>
      <c r="DX121" s="927"/>
      <c r="DY121" s="927"/>
      <c r="DZ121" s="928"/>
    </row>
    <row r="122" spans="1:130" s="230" customFormat="1" ht="26.25" customHeight="1" x14ac:dyDescent="0.15">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29201870</v>
      </c>
      <c r="BR122" s="1000"/>
      <c r="BS122" s="1000"/>
      <c r="BT122" s="1000"/>
      <c r="BU122" s="1000"/>
      <c r="BV122" s="1000">
        <v>28150917</v>
      </c>
      <c r="BW122" s="1000"/>
      <c r="BX122" s="1000"/>
      <c r="BY122" s="1000"/>
      <c r="BZ122" s="1000"/>
      <c r="CA122" s="1000">
        <v>27765586</v>
      </c>
      <c r="CB122" s="1000"/>
      <c r="CC122" s="1000"/>
      <c r="CD122" s="1000"/>
      <c r="CE122" s="1000"/>
      <c r="CF122" s="1017">
        <v>210</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176</v>
      </c>
      <c r="BA123" s="251"/>
      <c r="BB123" s="251"/>
      <c r="BC123" s="251"/>
      <c r="BD123" s="251"/>
      <c r="BE123" s="251"/>
      <c r="BF123" s="251"/>
      <c r="BG123" s="251"/>
      <c r="BH123" s="251"/>
      <c r="BI123" s="251"/>
      <c r="BJ123" s="251"/>
      <c r="BK123" s="251"/>
      <c r="BL123" s="251"/>
      <c r="BM123" s="251"/>
      <c r="BN123" s="251"/>
      <c r="BO123" s="977" t="s">
        <v>449</v>
      </c>
      <c r="BP123" s="1005"/>
      <c r="BQ123" s="1063">
        <v>39826896</v>
      </c>
      <c r="BR123" s="1064"/>
      <c r="BS123" s="1064"/>
      <c r="BT123" s="1064"/>
      <c r="BU123" s="1064"/>
      <c r="BV123" s="1064">
        <v>38931995</v>
      </c>
      <c r="BW123" s="1064"/>
      <c r="BX123" s="1064"/>
      <c r="BY123" s="1064"/>
      <c r="BZ123" s="1064"/>
      <c r="CA123" s="1064">
        <v>38775033</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63.5</v>
      </c>
      <c r="BR124" s="1027"/>
      <c r="BS124" s="1027"/>
      <c r="BT124" s="1027"/>
      <c r="BU124" s="1027"/>
      <c r="BV124" s="1027">
        <v>54.7</v>
      </c>
      <c r="BW124" s="1027"/>
      <c r="BX124" s="1027"/>
      <c r="BY124" s="1027"/>
      <c r="BZ124" s="1027"/>
      <c r="CA124" s="1027">
        <v>64.3</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43894</v>
      </c>
      <c r="AB126" s="959"/>
      <c r="AC126" s="959"/>
      <c r="AD126" s="959"/>
      <c r="AE126" s="960"/>
      <c r="AF126" s="961">
        <v>31136</v>
      </c>
      <c r="AG126" s="959"/>
      <c r="AH126" s="959"/>
      <c r="AI126" s="959"/>
      <c r="AJ126" s="960"/>
      <c r="AK126" s="961">
        <v>22841</v>
      </c>
      <c r="AL126" s="959"/>
      <c r="AM126" s="959"/>
      <c r="AN126" s="959"/>
      <c r="AO126" s="960"/>
      <c r="AP126" s="962">
        <v>0.2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3456</v>
      </c>
      <c r="AB127" s="959"/>
      <c r="AC127" s="959"/>
      <c r="AD127" s="959"/>
      <c r="AE127" s="960"/>
      <c r="AF127" s="961">
        <v>3552</v>
      </c>
      <c r="AG127" s="959"/>
      <c r="AH127" s="959"/>
      <c r="AI127" s="959"/>
      <c r="AJ127" s="960"/>
      <c r="AK127" s="961">
        <v>2641</v>
      </c>
      <c r="AL127" s="959"/>
      <c r="AM127" s="959"/>
      <c r="AN127" s="959"/>
      <c r="AO127" s="960"/>
      <c r="AP127" s="962">
        <v>0</v>
      </c>
      <c r="AQ127" s="963"/>
      <c r="AR127" s="963"/>
      <c r="AS127" s="963"/>
      <c r="AT127" s="964"/>
      <c r="AU127" s="232"/>
      <c r="AV127" s="232"/>
      <c r="AW127" s="232"/>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v>72427</v>
      </c>
      <c r="AB128" s="1046"/>
      <c r="AC128" s="1046"/>
      <c r="AD128" s="1046"/>
      <c r="AE128" s="1047"/>
      <c r="AF128" s="1048">
        <v>66927</v>
      </c>
      <c r="AG128" s="1046"/>
      <c r="AH128" s="1046"/>
      <c r="AI128" s="1046"/>
      <c r="AJ128" s="1047"/>
      <c r="AK128" s="1048">
        <v>57359</v>
      </c>
      <c r="AL128" s="1046"/>
      <c r="AM128" s="1046"/>
      <c r="AN128" s="1046"/>
      <c r="AO128" s="1047"/>
      <c r="AP128" s="1049"/>
      <c r="AQ128" s="1050"/>
      <c r="AR128" s="1050"/>
      <c r="AS128" s="1050"/>
      <c r="AT128" s="1051"/>
      <c r="AU128" s="232"/>
      <c r="AV128" s="232"/>
      <c r="AW128" s="232"/>
      <c r="AX128" s="896" t="s">
        <v>463</v>
      </c>
      <c r="AY128" s="897"/>
      <c r="AZ128" s="897"/>
      <c r="BA128" s="897"/>
      <c r="BB128" s="897"/>
      <c r="BC128" s="897"/>
      <c r="BD128" s="897"/>
      <c r="BE128" s="898"/>
      <c r="BF128" s="1052" t="s">
        <v>122</v>
      </c>
      <c r="BG128" s="1053"/>
      <c r="BH128" s="1053"/>
      <c r="BI128" s="1053"/>
      <c r="BJ128" s="1053"/>
      <c r="BK128" s="1053"/>
      <c r="BL128" s="1054"/>
      <c r="BM128" s="1052">
        <v>12.72</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464</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16144409</v>
      </c>
      <c r="AB129" s="959"/>
      <c r="AC129" s="959"/>
      <c r="AD129" s="959"/>
      <c r="AE129" s="960"/>
      <c r="AF129" s="961">
        <v>15745243</v>
      </c>
      <c r="AG129" s="959"/>
      <c r="AH129" s="959"/>
      <c r="AI129" s="959"/>
      <c r="AJ129" s="960"/>
      <c r="AK129" s="961">
        <v>15850445</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122</v>
      </c>
      <c r="BG129" s="1067"/>
      <c r="BH129" s="1067"/>
      <c r="BI129" s="1067"/>
      <c r="BJ129" s="1067"/>
      <c r="BK129" s="1067"/>
      <c r="BL129" s="1068"/>
      <c r="BM129" s="1066">
        <v>17.72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2689067</v>
      </c>
      <c r="AB130" s="959"/>
      <c r="AC130" s="959"/>
      <c r="AD130" s="959"/>
      <c r="AE130" s="960"/>
      <c r="AF130" s="961">
        <v>2681889</v>
      </c>
      <c r="AG130" s="959"/>
      <c r="AH130" s="959"/>
      <c r="AI130" s="959"/>
      <c r="AJ130" s="960"/>
      <c r="AK130" s="961">
        <v>2626477</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11.9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13455342</v>
      </c>
      <c r="AB131" s="986"/>
      <c r="AC131" s="986"/>
      <c r="AD131" s="986"/>
      <c r="AE131" s="987"/>
      <c r="AF131" s="985">
        <v>13063354</v>
      </c>
      <c r="AG131" s="986"/>
      <c r="AH131" s="986"/>
      <c r="AI131" s="986"/>
      <c r="AJ131" s="987"/>
      <c r="AK131" s="985">
        <v>13223968</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6"/>
      <c r="BF131" s="1084">
        <v>64.3</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12.268963510000001</v>
      </c>
      <c r="AB132" s="1097"/>
      <c r="AC132" s="1097"/>
      <c r="AD132" s="1097"/>
      <c r="AE132" s="1098"/>
      <c r="AF132" s="1099">
        <v>12.095293440000001</v>
      </c>
      <c r="AG132" s="1097"/>
      <c r="AH132" s="1097"/>
      <c r="AI132" s="1097"/>
      <c r="AJ132" s="1098"/>
      <c r="AK132" s="1099">
        <v>11.46784384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12.4</v>
      </c>
      <c r="AB133" s="1080"/>
      <c r="AC133" s="1080"/>
      <c r="AD133" s="1080"/>
      <c r="AE133" s="1081"/>
      <c r="AF133" s="1079">
        <v>12.2</v>
      </c>
      <c r="AG133" s="1080"/>
      <c r="AH133" s="1080"/>
      <c r="AI133" s="1080"/>
      <c r="AJ133" s="1081"/>
      <c r="AK133" s="1079">
        <v>11.9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MRzZ1EGo3V8ns4xy7+Ehiw+uMvSZbZED5ELku4YKc2W070og9J9sUq3FL1PLjvV4+qpO/kJG8KbDUDiGfXc2A==" saltValue="A3DRlJKrOTJYrgUmYmZMP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xkIckAacavEbDKit4LICgRsUNzKCO54aeOpjGIdhNU+U/vzyHzwwaYFiLhb/MLuXRzZeolD2n4wQ65PmiStkhg==" saltValue="J7zLdoTBcCHRBmM6cybbF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WtQL9/d/ap3qT549yutgYj1aOJvDNxJ0MrpHPE7If1JgQGQOURkXZB0e3CurSCUc3U91Mr2R01TmOTJzd2isA==" saltValue="meEVv4iL6L+D6l810ClIk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4132737</v>
      </c>
      <c r="AP9" s="281">
        <v>101965</v>
      </c>
      <c r="AQ9" s="282">
        <v>107616</v>
      </c>
      <c r="AR9" s="283">
        <v>-5.3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1007008</v>
      </c>
      <c r="AP10" s="284">
        <v>24845</v>
      </c>
      <c r="AQ10" s="285">
        <v>10095</v>
      </c>
      <c r="AR10" s="286">
        <v>146.1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v>304551</v>
      </c>
      <c r="AP11" s="284">
        <v>7514</v>
      </c>
      <c r="AQ11" s="285">
        <v>1704</v>
      </c>
      <c r="AR11" s="286">
        <v>341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486</v>
      </c>
      <c r="AL12" s="1117"/>
      <c r="AM12" s="1117"/>
      <c r="AN12" s="1118"/>
      <c r="AO12" s="284" t="s">
        <v>487</v>
      </c>
      <c r="AP12" s="284" t="s">
        <v>487</v>
      </c>
      <c r="AQ12" s="285">
        <v>7</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174898</v>
      </c>
      <c r="AP13" s="284">
        <v>4315</v>
      </c>
      <c r="AQ13" s="285">
        <v>4110</v>
      </c>
      <c r="AR13" s="286">
        <v>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13449</v>
      </c>
      <c r="AP14" s="284">
        <v>332</v>
      </c>
      <c r="AQ14" s="285">
        <v>2451</v>
      </c>
      <c r="AR14" s="286">
        <v>-86.5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-138752</v>
      </c>
      <c r="AP15" s="284">
        <v>-3423</v>
      </c>
      <c r="AQ15" s="285">
        <v>-6399</v>
      </c>
      <c r="AR15" s="286">
        <v>-46.5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176</v>
      </c>
      <c r="AL16" s="1120"/>
      <c r="AM16" s="1120"/>
      <c r="AN16" s="1121"/>
      <c r="AO16" s="284">
        <v>5493891</v>
      </c>
      <c r="AP16" s="284">
        <v>135548</v>
      </c>
      <c r="AQ16" s="285">
        <v>119584</v>
      </c>
      <c r="AR16" s="286">
        <v>13.3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10.07</v>
      </c>
      <c r="AP21" s="298">
        <v>10.86</v>
      </c>
      <c r="AQ21" s="299">
        <v>-0.79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95.7</v>
      </c>
      <c r="AP22" s="303">
        <v>97.3</v>
      </c>
      <c r="AQ22" s="304">
        <v>-1.6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2912522</v>
      </c>
      <c r="AP32" s="312">
        <v>71859</v>
      </c>
      <c r="AQ32" s="313">
        <v>75090</v>
      </c>
      <c r="AR32" s="314">
        <v>-4.3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487</v>
      </c>
      <c r="AP34" s="312" t="s">
        <v>487</v>
      </c>
      <c r="AQ34" s="313">
        <v>1</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1085484</v>
      </c>
      <c r="AP35" s="312">
        <v>26782</v>
      </c>
      <c r="AQ35" s="313">
        <v>17211</v>
      </c>
      <c r="AR35" s="314">
        <v>55.6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v>176852</v>
      </c>
      <c r="AP36" s="312">
        <v>4363</v>
      </c>
      <c r="AQ36" s="313">
        <v>2478</v>
      </c>
      <c r="AR36" s="314">
        <v>76.099999999999994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v>25482</v>
      </c>
      <c r="AP37" s="312">
        <v>629</v>
      </c>
      <c r="AQ37" s="313">
        <v>654</v>
      </c>
      <c r="AR37" s="314">
        <v>-3.8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t="s">
        <v>487</v>
      </c>
      <c r="AP38" s="315" t="s">
        <v>487</v>
      </c>
      <c r="AQ38" s="316">
        <v>4</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v>-57359</v>
      </c>
      <c r="AP39" s="312">
        <v>-1415</v>
      </c>
      <c r="AQ39" s="313">
        <v>-3502</v>
      </c>
      <c r="AR39" s="314">
        <v>-59.6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-2626477</v>
      </c>
      <c r="AP40" s="312">
        <v>-64802</v>
      </c>
      <c r="AQ40" s="313">
        <v>-63750</v>
      </c>
      <c r="AR40" s="314">
        <v>1.7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286</v>
      </c>
      <c r="AL41" s="1137"/>
      <c r="AM41" s="1137"/>
      <c r="AN41" s="1138"/>
      <c r="AO41" s="312">
        <v>1516504</v>
      </c>
      <c r="AP41" s="312">
        <v>37416</v>
      </c>
      <c r="AQ41" s="313">
        <v>28185</v>
      </c>
      <c r="AR41" s="314">
        <v>32.799999999999997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2413671</v>
      </c>
      <c r="AN51" s="334">
        <v>54428</v>
      </c>
      <c r="AO51" s="335">
        <v>-33.4</v>
      </c>
      <c r="AP51" s="336">
        <v>94081</v>
      </c>
      <c r="AQ51" s="337">
        <v>10.5</v>
      </c>
      <c r="AR51" s="338">
        <v>-43.9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1098833</v>
      </c>
      <c r="AN52" s="342">
        <v>24779</v>
      </c>
      <c r="AO52" s="343">
        <v>-32.1</v>
      </c>
      <c r="AP52" s="344">
        <v>48949</v>
      </c>
      <c r="AQ52" s="345">
        <v>11.5</v>
      </c>
      <c r="AR52" s="346">
        <v>-43.6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2245913</v>
      </c>
      <c r="AN53" s="334">
        <v>51769</v>
      </c>
      <c r="AO53" s="335">
        <v>-4.9000000000000004</v>
      </c>
      <c r="AP53" s="336">
        <v>92632</v>
      </c>
      <c r="AQ53" s="337">
        <v>-1.5</v>
      </c>
      <c r="AR53" s="338">
        <v>-3.4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1366022</v>
      </c>
      <c r="AN54" s="342">
        <v>31487</v>
      </c>
      <c r="AO54" s="343">
        <v>27.1</v>
      </c>
      <c r="AP54" s="344">
        <v>47978</v>
      </c>
      <c r="AQ54" s="345">
        <v>-2</v>
      </c>
      <c r="AR54" s="346">
        <v>29.1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2628413</v>
      </c>
      <c r="AN55" s="334">
        <v>61918</v>
      </c>
      <c r="AO55" s="335">
        <v>19.600000000000001</v>
      </c>
      <c r="AP55" s="336">
        <v>96469</v>
      </c>
      <c r="AQ55" s="337">
        <v>4.0999999999999996</v>
      </c>
      <c r="AR55" s="338">
        <v>15.5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1053162</v>
      </c>
      <c r="AN56" s="342">
        <v>24809</v>
      </c>
      <c r="AO56" s="343">
        <v>-21.2</v>
      </c>
      <c r="AP56" s="344">
        <v>49775</v>
      </c>
      <c r="AQ56" s="345">
        <v>3.7</v>
      </c>
      <c r="AR56" s="346">
        <v>-24.9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2569607</v>
      </c>
      <c r="AN57" s="334">
        <v>61950</v>
      </c>
      <c r="AO57" s="335">
        <v>0.1</v>
      </c>
      <c r="AP57" s="336">
        <v>85743</v>
      </c>
      <c r="AQ57" s="337">
        <v>-11.1</v>
      </c>
      <c r="AR57" s="338">
        <v>11.2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1612396</v>
      </c>
      <c r="AN58" s="342">
        <v>38873</v>
      </c>
      <c r="AO58" s="343">
        <v>56.7</v>
      </c>
      <c r="AP58" s="344">
        <v>45231</v>
      </c>
      <c r="AQ58" s="345">
        <v>-9.1</v>
      </c>
      <c r="AR58" s="346">
        <v>65.8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3306338</v>
      </c>
      <c r="AN59" s="334">
        <v>81576</v>
      </c>
      <c r="AO59" s="335">
        <v>31.7</v>
      </c>
      <c r="AP59" s="336">
        <v>92509</v>
      </c>
      <c r="AQ59" s="337">
        <v>7.9</v>
      </c>
      <c r="AR59" s="338">
        <v>23.8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2078833</v>
      </c>
      <c r="AN60" s="342">
        <v>51290</v>
      </c>
      <c r="AO60" s="343">
        <v>31.9</v>
      </c>
      <c r="AP60" s="344">
        <v>52274</v>
      </c>
      <c r="AQ60" s="345">
        <v>15.6</v>
      </c>
      <c r="AR60" s="346">
        <v>16.3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2632788</v>
      </c>
      <c r="AN61" s="349">
        <v>62328</v>
      </c>
      <c r="AO61" s="350">
        <v>2.6</v>
      </c>
      <c r="AP61" s="351">
        <v>92287</v>
      </c>
      <c r="AQ61" s="352">
        <v>2</v>
      </c>
      <c r="AR61" s="338">
        <v>0.6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1441849</v>
      </c>
      <c r="AN62" s="342">
        <v>34248</v>
      </c>
      <c r="AO62" s="343">
        <v>12.5</v>
      </c>
      <c r="AP62" s="344">
        <v>48841</v>
      </c>
      <c r="AQ62" s="345">
        <v>3.9</v>
      </c>
      <c r="AR62" s="346">
        <v>8.6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IbDh8TcVU3Cc2AXXoG55nsYfGDhG2OWV6eaqieRUl52StprjtHry41hqdLPcptNt8y6N80dJMZNFR7lvZaf46Q==" saltValue="aaNAsmYqJ/bxnEzmJrmsf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1" spans="125:125" ht="13.5" hidden="1" customHeight="1" x14ac:dyDescent="0.15">
      <c r="DU121" s="259"/>
    </row>
  </sheetData>
  <sheetProtection algorithmName="SHA-512" hashValue="k8FQzV3G1zNTT0oi8FOZx1RkvgQjWGpa9l7Xg5/SIR4j8rzSKxuKq/Gv6SkwPQWYZQvtXfZR/dGNeFbpk/bw0A==" saltValue="bAlGw6qzdT64eD/82S2WG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Z3M2+FinkkWLRYNcI9in+nBOi6Wz/XosmMtkct2tovAMhtjBJ6fPLl7dt77udHuOipYu5lIXYSekrN152+lcVA==" saltValue="IAfp08PyqeTnQI5Jlfyh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32</v>
      </c>
      <c r="G47" s="12">
        <v>30.18</v>
      </c>
      <c r="H47" s="12">
        <v>30.67</v>
      </c>
      <c r="I47" s="12">
        <v>31.5</v>
      </c>
      <c r="J47" s="13">
        <v>30.17</v>
      </c>
    </row>
    <row r="48" spans="2:10" ht="57.75" customHeight="1" x14ac:dyDescent="0.15">
      <c r="B48" s="14"/>
      <c r="C48" s="1141" t="s">
        <v>4</v>
      </c>
      <c r="D48" s="1141"/>
      <c r="E48" s="1142"/>
      <c r="F48" s="15">
        <v>6.23</v>
      </c>
      <c r="G48" s="16">
        <v>7.63</v>
      </c>
      <c r="H48" s="16">
        <v>4.7</v>
      </c>
      <c r="I48" s="16">
        <v>5.36</v>
      </c>
      <c r="J48" s="17">
        <v>6.98</v>
      </c>
    </row>
    <row r="49" spans="2:10" ht="57.75" customHeight="1" thickBot="1" x14ac:dyDescent="0.2">
      <c r="B49" s="18"/>
      <c r="C49" s="1143" t="s">
        <v>5</v>
      </c>
      <c r="D49" s="1143"/>
      <c r="E49" s="1144"/>
      <c r="F49" s="19">
        <v>2.33</v>
      </c>
      <c r="G49" s="20">
        <v>0.53</v>
      </c>
      <c r="H49" s="20" t="s">
        <v>530</v>
      </c>
      <c r="I49" s="20">
        <v>0.59</v>
      </c>
      <c r="J49" s="21">
        <v>0.54</v>
      </c>
    </row>
    <row r="50" spans="2:10" x14ac:dyDescent="0.15"/>
  </sheetData>
  <sheetProtection algorithmName="SHA-512" hashValue="dDX+Z48WqOYPExjTYi1SeCi2dHUhJ4ZQtvYM+mI+Tqut1a1vlLNMQLWqR4XMxHH1b3M3Z70teP80C6u/OrHCPA==" saltValue="CM4Roj/rMLfhTL2u9RAJ8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531</v>
      </c>
      <c r="D34" s="1151"/>
      <c r="E34" s="1152"/>
      <c r="F34" s="32">
        <v>5.94</v>
      </c>
      <c r="G34" s="33">
        <v>6.42</v>
      </c>
      <c r="H34" s="33">
        <v>7.01</v>
      </c>
      <c r="I34" s="33">
        <v>8.5</v>
      </c>
      <c r="J34" s="34">
        <v>9.31</v>
      </c>
      <c r="K34" s="22"/>
      <c r="L34" s="22"/>
      <c r="M34" s="22"/>
      <c r="N34" s="22"/>
      <c r="O34" s="22"/>
      <c r="P34" s="22"/>
    </row>
    <row r="35" spans="1:16" ht="39" customHeight="1" x14ac:dyDescent="0.15">
      <c r="A35" s="22"/>
      <c r="B35" s="35"/>
      <c r="C35" s="1145" t="s">
        <v>532</v>
      </c>
      <c r="D35" s="1146"/>
      <c r="E35" s="1147"/>
      <c r="F35" s="36">
        <v>6.15</v>
      </c>
      <c r="G35" s="37">
        <v>7.59</v>
      </c>
      <c r="H35" s="37">
        <v>4.6500000000000004</v>
      </c>
      <c r="I35" s="37">
        <v>5.31</v>
      </c>
      <c r="J35" s="38">
        <v>6.92</v>
      </c>
      <c r="K35" s="22"/>
      <c r="L35" s="22"/>
      <c r="M35" s="22"/>
      <c r="N35" s="22"/>
      <c r="O35" s="22"/>
      <c r="P35" s="22"/>
    </row>
    <row r="36" spans="1:16" ht="39" customHeight="1" x14ac:dyDescent="0.15">
      <c r="A36" s="22"/>
      <c r="B36" s="35"/>
      <c r="C36" s="1145" t="s">
        <v>533</v>
      </c>
      <c r="D36" s="1146"/>
      <c r="E36" s="1147"/>
      <c r="F36" s="36" t="s">
        <v>487</v>
      </c>
      <c r="G36" s="37">
        <v>1.19</v>
      </c>
      <c r="H36" s="37">
        <v>1.89</v>
      </c>
      <c r="I36" s="37">
        <v>2.23</v>
      </c>
      <c r="J36" s="38">
        <v>2.75</v>
      </c>
      <c r="K36" s="22"/>
      <c r="L36" s="22"/>
      <c r="M36" s="22"/>
      <c r="N36" s="22"/>
      <c r="O36" s="22"/>
      <c r="P36" s="22"/>
    </row>
    <row r="37" spans="1:16" ht="39" customHeight="1" x14ac:dyDescent="0.15">
      <c r="A37" s="22"/>
      <c r="B37" s="35"/>
      <c r="C37" s="1145" t="s">
        <v>534</v>
      </c>
      <c r="D37" s="1146"/>
      <c r="E37" s="1147"/>
      <c r="F37" s="36">
        <v>0.05</v>
      </c>
      <c r="G37" s="37">
        <v>0</v>
      </c>
      <c r="H37" s="37">
        <v>0.03</v>
      </c>
      <c r="I37" s="37">
        <v>0.03</v>
      </c>
      <c r="J37" s="38">
        <v>0.05</v>
      </c>
      <c r="K37" s="22"/>
      <c r="L37" s="22"/>
      <c r="M37" s="22"/>
      <c r="N37" s="22"/>
      <c r="O37" s="22"/>
      <c r="P37" s="22"/>
    </row>
    <row r="38" spans="1:16" ht="39" customHeight="1" x14ac:dyDescent="0.15">
      <c r="A38" s="22"/>
      <c r="B38" s="35"/>
      <c r="C38" s="1145" t="s">
        <v>535</v>
      </c>
      <c r="D38" s="1146"/>
      <c r="E38" s="1147"/>
      <c r="F38" s="36">
        <v>0.22</v>
      </c>
      <c r="G38" s="37">
        <v>0</v>
      </c>
      <c r="H38" s="37">
        <v>0.35</v>
      </c>
      <c r="I38" s="37">
        <v>0</v>
      </c>
      <c r="J38" s="38">
        <v>0.01</v>
      </c>
      <c r="K38" s="22"/>
      <c r="L38" s="22"/>
      <c r="M38" s="22"/>
      <c r="N38" s="22"/>
      <c r="O38" s="22"/>
      <c r="P38" s="22"/>
    </row>
    <row r="39" spans="1:16" ht="39" customHeight="1" x14ac:dyDescent="0.15">
      <c r="A39" s="22"/>
      <c r="B39" s="35"/>
      <c r="C39" s="1145" t="s">
        <v>536</v>
      </c>
      <c r="D39" s="1146"/>
      <c r="E39" s="1147"/>
      <c r="F39" s="36">
        <v>0.01</v>
      </c>
      <c r="G39" s="37">
        <v>0</v>
      </c>
      <c r="H39" s="37">
        <v>0</v>
      </c>
      <c r="I39" s="37">
        <v>0</v>
      </c>
      <c r="J39" s="38">
        <v>0</v>
      </c>
      <c r="K39" s="22"/>
      <c r="L39" s="22"/>
      <c r="M39" s="22"/>
      <c r="N39" s="22"/>
      <c r="O39" s="22"/>
      <c r="P39" s="22"/>
    </row>
    <row r="40" spans="1:16" ht="39" customHeight="1" x14ac:dyDescent="0.15">
      <c r="A40" s="22"/>
      <c r="B40" s="35"/>
      <c r="C40" s="1145" t="s">
        <v>537</v>
      </c>
      <c r="D40" s="1146"/>
      <c r="E40" s="1147"/>
      <c r="F40" s="36">
        <v>0.51</v>
      </c>
      <c r="G40" s="37">
        <v>0.49</v>
      </c>
      <c r="H40" s="37">
        <v>0.45</v>
      </c>
      <c r="I40" s="37">
        <v>0.13</v>
      </c>
      <c r="J40" s="38">
        <v>0</v>
      </c>
      <c r="K40" s="22"/>
      <c r="L40" s="22"/>
      <c r="M40" s="22"/>
      <c r="N40" s="22"/>
      <c r="O40" s="22"/>
      <c r="P40" s="22"/>
    </row>
    <row r="41" spans="1:16" ht="39" customHeight="1" x14ac:dyDescent="0.15">
      <c r="A41" s="22"/>
      <c r="B41" s="35"/>
      <c r="C41" s="1145" t="s">
        <v>538</v>
      </c>
      <c r="D41" s="1146"/>
      <c r="E41" s="1147"/>
      <c r="F41" s="36">
        <v>0.01</v>
      </c>
      <c r="G41" s="37">
        <v>0.02</v>
      </c>
      <c r="H41" s="37">
        <v>0</v>
      </c>
      <c r="I41" s="37">
        <v>0</v>
      </c>
      <c r="J41" s="38">
        <v>0</v>
      </c>
      <c r="K41" s="22"/>
      <c r="L41" s="22"/>
      <c r="M41" s="22"/>
      <c r="N41" s="22"/>
      <c r="O41" s="22"/>
      <c r="P41" s="22"/>
    </row>
    <row r="42" spans="1:16" ht="39" customHeight="1" x14ac:dyDescent="0.15">
      <c r="A42" s="22"/>
      <c r="B42" s="39"/>
      <c r="C42" s="1145" t="s">
        <v>539</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540</v>
      </c>
      <c r="D43" s="1149"/>
      <c r="E43" s="1150"/>
      <c r="F43" s="41">
        <v>0.42</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46IFTLmMv5g+7u+7y7u+9U0h2oxE7rIg248VRZBHthTRbBBBXgoDTKwq6tZhE4S5Kt07+0iUaaLvUNpnxLHkPA==" saltValue="vS8FvQnr7rocJldmevth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2904</v>
      </c>
      <c r="L45" s="60">
        <v>3082</v>
      </c>
      <c r="M45" s="60">
        <v>3020</v>
      </c>
      <c r="N45" s="60">
        <v>2990</v>
      </c>
      <c r="O45" s="61">
        <v>2913</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x14ac:dyDescent="0.15">
      <c r="A48" s="48"/>
      <c r="B48" s="1155"/>
      <c r="C48" s="1156"/>
      <c r="D48" s="62"/>
      <c r="E48" s="1161" t="s">
        <v>13</v>
      </c>
      <c r="F48" s="1161"/>
      <c r="G48" s="1161"/>
      <c r="H48" s="1161"/>
      <c r="I48" s="1161"/>
      <c r="J48" s="1162"/>
      <c r="K48" s="63">
        <v>1217</v>
      </c>
      <c r="L48" s="64">
        <v>1107</v>
      </c>
      <c r="M48" s="64">
        <v>1092</v>
      </c>
      <c r="N48" s="64">
        <v>1096</v>
      </c>
      <c r="O48" s="65">
        <v>1085</v>
      </c>
      <c r="P48" s="48"/>
      <c r="Q48" s="48"/>
      <c r="R48" s="48"/>
      <c r="S48" s="48"/>
      <c r="T48" s="48"/>
      <c r="U48" s="48"/>
    </row>
    <row r="49" spans="1:21" ht="30.75" customHeight="1" x14ac:dyDescent="0.15">
      <c r="A49" s="48"/>
      <c r="B49" s="1155"/>
      <c r="C49" s="1156"/>
      <c r="D49" s="62"/>
      <c r="E49" s="1161" t="s">
        <v>14</v>
      </c>
      <c r="F49" s="1161"/>
      <c r="G49" s="1161"/>
      <c r="H49" s="1161"/>
      <c r="I49" s="1161"/>
      <c r="J49" s="1162"/>
      <c r="K49" s="63">
        <v>218</v>
      </c>
      <c r="L49" s="64">
        <v>254</v>
      </c>
      <c r="M49" s="64">
        <v>252</v>
      </c>
      <c r="N49" s="64">
        <v>208</v>
      </c>
      <c r="O49" s="65">
        <v>177</v>
      </c>
      <c r="P49" s="48"/>
      <c r="Q49" s="48"/>
      <c r="R49" s="48"/>
      <c r="S49" s="48"/>
      <c r="T49" s="48"/>
      <c r="U49" s="48"/>
    </row>
    <row r="50" spans="1:21" ht="30.75" customHeight="1" x14ac:dyDescent="0.15">
      <c r="A50" s="48"/>
      <c r="B50" s="1155"/>
      <c r="C50" s="1156"/>
      <c r="D50" s="62"/>
      <c r="E50" s="1161" t="s">
        <v>15</v>
      </c>
      <c r="F50" s="1161"/>
      <c r="G50" s="1161"/>
      <c r="H50" s="1161"/>
      <c r="I50" s="1161"/>
      <c r="J50" s="1162"/>
      <c r="K50" s="63">
        <v>69</v>
      </c>
      <c r="L50" s="64">
        <v>57</v>
      </c>
      <c r="M50" s="64">
        <v>47</v>
      </c>
      <c r="N50" s="64">
        <v>35</v>
      </c>
      <c r="O50" s="65">
        <v>25</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487</v>
      </c>
      <c r="L51" s="64" t="s">
        <v>487</v>
      </c>
      <c r="M51" s="64" t="s">
        <v>487</v>
      </c>
      <c r="N51" s="64" t="s">
        <v>487</v>
      </c>
      <c r="O51" s="65" t="s">
        <v>487</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2810</v>
      </c>
      <c r="L52" s="64">
        <v>2885</v>
      </c>
      <c r="M52" s="64">
        <v>2760</v>
      </c>
      <c r="N52" s="64">
        <v>2748</v>
      </c>
      <c r="O52" s="65">
        <v>2684</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1598</v>
      </c>
      <c r="L53" s="69">
        <v>1615</v>
      </c>
      <c r="M53" s="69">
        <v>1651</v>
      </c>
      <c r="N53" s="69">
        <v>1581</v>
      </c>
      <c r="O53" s="70">
        <v>1516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9" t="s">
        <v>24</v>
      </c>
      <c r="C58" s="1170"/>
      <c r="D58" s="1175" t="s">
        <v>25</v>
      </c>
      <c r="E58" s="1176"/>
      <c r="F58" s="1176"/>
      <c r="G58" s="1176"/>
      <c r="H58" s="1176"/>
      <c r="I58" s="1176"/>
      <c r="J58" s="1177"/>
      <c r="K58" s="83" t="s">
        <v>564</v>
      </c>
      <c r="L58" s="84" t="s">
        <v>564</v>
      </c>
      <c r="M58" s="84" t="s">
        <v>564</v>
      </c>
      <c r="N58" s="84" t="s">
        <v>564</v>
      </c>
      <c r="O58" s="85" t="s">
        <v>564</v>
      </c>
    </row>
    <row r="59" spans="1:21" ht="31.5" customHeight="1" x14ac:dyDescent="0.15">
      <c r="B59" s="1171"/>
      <c r="C59" s="1172"/>
      <c r="D59" s="1178" t="s">
        <v>26</v>
      </c>
      <c r="E59" s="1179"/>
      <c r="F59" s="1179"/>
      <c r="G59" s="1179"/>
      <c r="H59" s="1179"/>
      <c r="I59" s="1179"/>
      <c r="J59" s="1180"/>
      <c r="K59" s="86" t="s">
        <v>564</v>
      </c>
      <c r="L59" s="87" t="s">
        <v>564</v>
      </c>
      <c r="M59" s="87" t="s">
        <v>564</v>
      </c>
      <c r="N59" s="87" t="s">
        <v>564</v>
      </c>
      <c r="O59" s="88" t="s">
        <v>564</v>
      </c>
    </row>
    <row r="60" spans="1:21" ht="31.5" customHeight="1" thickBot="1" x14ac:dyDescent="0.2">
      <c r="B60" s="1173"/>
      <c r="C60" s="1174"/>
      <c r="D60" s="1181" t="s">
        <v>27</v>
      </c>
      <c r="E60" s="1182"/>
      <c r="F60" s="1182"/>
      <c r="G60" s="1182"/>
      <c r="H60" s="1182"/>
      <c r="I60" s="1182"/>
      <c r="J60" s="1183"/>
      <c r="K60" s="89" t="s">
        <v>564</v>
      </c>
      <c r="L60" s="90" t="s">
        <v>564</v>
      </c>
      <c r="M60" s="90" t="s">
        <v>564</v>
      </c>
      <c r="N60" s="90" t="s">
        <v>564</v>
      </c>
      <c r="O60" s="91" t="s">
        <v>564</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1xIhmWS9SmEDJEnXH1ThyRAMhDByFEAVjR8Nivp10CPO1z3RfgwMv+TGrJcGSRzj+4RJKJHqMfSu50HNbraJAA==" saltValue="khfwyOVapde/h7NIVtVp5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84" t="s">
        <v>30</v>
      </c>
      <c r="C41" s="1185"/>
      <c r="D41" s="105"/>
      <c r="E41" s="1190" t="s">
        <v>31</v>
      </c>
      <c r="F41" s="1190"/>
      <c r="G41" s="1190"/>
      <c r="H41" s="1191"/>
      <c r="I41" s="355">
        <v>33199</v>
      </c>
      <c r="J41" s="356">
        <v>32282</v>
      </c>
      <c r="K41" s="356">
        <v>31016</v>
      </c>
      <c r="L41" s="356">
        <v>30207</v>
      </c>
      <c r="M41" s="357">
        <v>29846</v>
      </c>
    </row>
    <row r="42" spans="2:13" ht="27.75" customHeight="1" x14ac:dyDescent="0.15">
      <c r="B42" s="1186"/>
      <c r="C42" s="1187"/>
      <c r="D42" s="106"/>
      <c r="E42" s="1192" t="s">
        <v>32</v>
      </c>
      <c r="F42" s="1192"/>
      <c r="G42" s="1192"/>
      <c r="H42" s="1193"/>
      <c r="I42" s="358">
        <v>195</v>
      </c>
      <c r="J42" s="359">
        <v>141</v>
      </c>
      <c r="K42" s="359">
        <v>97</v>
      </c>
      <c r="L42" s="359">
        <v>66</v>
      </c>
      <c r="M42" s="360">
        <v>2092</v>
      </c>
    </row>
    <row r="43" spans="2:13" ht="27.75" customHeight="1" x14ac:dyDescent="0.15">
      <c r="B43" s="1186"/>
      <c r="C43" s="1187"/>
      <c r="D43" s="106"/>
      <c r="E43" s="1192" t="s">
        <v>33</v>
      </c>
      <c r="F43" s="1192"/>
      <c r="G43" s="1192"/>
      <c r="H43" s="1193"/>
      <c r="I43" s="358">
        <v>14230</v>
      </c>
      <c r="J43" s="359">
        <v>12930</v>
      </c>
      <c r="K43" s="359">
        <v>11673</v>
      </c>
      <c r="L43" s="359">
        <v>10423</v>
      </c>
      <c r="M43" s="360">
        <v>9685</v>
      </c>
    </row>
    <row r="44" spans="2:13" ht="27.75" customHeight="1" x14ac:dyDescent="0.15">
      <c r="B44" s="1186"/>
      <c r="C44" s="1187"/>
      <c r="D44" s="106"/>
      <c r="E44" s="1192" t="s">
        <v>34</v>
      </c>
      <c r="F44" s="1192"/>
      <c r="G44" s="1192"/>
      <c r="H44" s="1193"/>
      <c r="I44" s="358">
        <v>2903</v>
      </c>
      <c r="J44" s="359">
        <v>2665</v>
      </c>
      <c r="K44" s="359">
        <v>2426</v>
      </c>
      <c r="L44" s="359">
        <v>2226</v>
      </c>
      <c r="M44" s="360">
        <v>2123</v>
      </c>
    </row>
    <row r="45" spans="2:13" ht="27.75" customHeight="1" x14ac:dyDescent="0.15">
      <c r="B45" s="1186"/>
      <c r="C45" s="1187"/>
      <c r="D45" s="106"/>
      <c r="E45" s="1192" t="s">
        <v>35</v>
      </c>
      <c r="F45" s="1192"/>
      <c r="G45" s="1192"/>
      <c r="H45" s="1193"/>
      <c r="I45" s="358">
        <v>2907</v>
      </c>
      <c r="J45" s="359">
        <v>2874</v>
      </c>
      <c r="K45" s="359">
        <v>3163</v>
      </c>
      <c r="L45" s="359">
        <v>3164</v>
      </c>
      <c r="M45" s="360">
        <v>3535</v>
      </c>
    </row>
    <row r="46" spans="2:13" ht="27.75" customHeight="1" x14ac:dyDescent="0.15">
      <c r="B46" s="1186"/>
      <c r="C46" s="1187"/>
      <c r="D46" s="107"/>
      <c r="E46" s="1192" t="s">
        <v>36</v>
      </c>
      <c r="F46" s="1192"/>
      <c r="G46" s="1192"/>
      <c r="H46" s="1193"/>
      <c r="I46" s="358" t="s">
        <v>487</v>
      </c>
      <c r="J46" s="359" t="s">
        <v>487</v>
      </c>
      <c r="K46" s="359" t="s">
        <v>487</v>
      </c>
      <c r="L46" s="359" t="s">
        <v>487</v>
      </c>
      <c r="M46" s="360" t="s">
        <v>487</v>
      </c>
    </row>
    <row r="47" spans="2:13" ht="27.75" customHeight="1" x14ac:dyDescent="0.15">
      <c r="B47" s="1186"/>
      <c r="C47" s="1187"/>
      <c r="D47" s="108"/>
      <c r="E47" s="1194" t="s">
        <v>37</v>
      </c>
      <c r="F47" s="1195"/>
      <c r="G47" s="1195"/>
      <c r="H47" s="1196"/>
      <c r="I47" s="358" t="s">
        <v>487</v>
      </c>
      <c r="J47" s="359" t="s">
        <v>487</v>
      </c>
      <c r="K47" s="359" t="s">
        <v>487</v>
      </c>
      <c r="L47" s="359" t="s">
        <v>487</v>
      </c>
      <c r="M47" s="360" t="s">
        <v>487</v>
      </c>
    </row>
    <row r="48" spans="2:13" ht="27.75" customHeight="1" x14ac:dyDescent="0.15">
      <c r="B48" s="1186"/>
      <c r="C48" s="1187"/>
      <c r="D48" s="106"/>
      <c r="E48" s="1192" t="s">
        <v>38</v>
      </c>
      <c r="F48" s="1192"/>
      <c r="G48" s="1192"/>
      <c r="H48" s="1193"/>
      <c r="I48" s="358" t="s">
        <v>487</v>
      </c>
      <c r="J48" s="359" t="s">
        <v>487</v>
      </c>
      <c r="K48" s="359" t="s">
        <v>487</v>
      </c>
      <c r="L48" s="359" t="s">
        <v>487</v>
      </c>
      <c r="M48" s="360" t="s">
        <v>487</v>
      </c>
    </row>
    <row r="49" spans="2:13" ht="27.75" customHeight="1" x14ac:dyDescent="0.15">
      <c r="B49" s="1188"/>
      <c r="C49" s="1189"/>
      <c r="D49" s="106"/>
      <c r="E49" s="1192" t="s">
        <v>39</v>
      </c>
      <c r="F49" s="1192"/>
      <c r="G49" s="1192"/>
      <c r="H49" s="1193"/>
      <c r="I49" s="358" t="s">
        <v>487</v>
      </c>
      <c r="J49" s="359" t="s">
        <v>487</v>
      </c>
      <c r="K49" s="359" t="s">
        <v>487</v>
      </c>
      <c r="L49" s="359" t="s">
        <v>487</v>
      </c>
      <c r="M49" s="360" t="s">
        <v>487</v>
      </c>
    </row>
    <row r="50" spans="2:13" ht="27.75" customHeight="1" x14ac:dyDescent="0.15">
      <c r="B50" s="1197" t="s">
        <v>40</v>
      </c>
      <c r="C50" s="1198"/>
      <c r="D50" s="109"/>
      <c r="E50" s="1192" t="s">
        <v>41</v>
      </c>
      <c r="F50" s="1192"/>
      <c r="G50" s="1192"/>
      <c r="H50" s="1193"/>
      <c r="I50" s="358">
        <v>9270</v>
      </c>
      <c r="J50" s="359">
        <v>9115</v>
      </c>
      <c r="K50" s="359">
        <v>9907</v>
      </c>
      <c r="L50" s="359">
        <v>10203</v>
      </c>
      <c r="M50" s="360">
        <v>10558</v>
      </c>
    </row>
    <row r="51" spans="2:13" ht="27.75" customHeight="1" x14ac:dyDescent="0.15">
      <c r="B51" s="1186"/>
      <c r="C51" s="1187"/>
      <c r="D51" s="106"/>
      <c r="E51" s="1192" t="s">
        <v>42</v>
      </c>
      <c r="F51" s="1192"/>
      <c r="G51" s="1192"/>
      <c r="H51" s="1193"/>
      <c r="I51" s="358">
        <v>896</v>
      </c>
      <c r="J51" s="359">
        <v>804</v>
      </c>
      <c r="K51" s="359">
        <v>718</v>
      </c>
      <c r="L51" s="359">
        <v>578</v>
      </c>
      <c r="M51" s="360">
        <v>452</v>
      </c>
    </row>
    <row r="52" spans="2:13" ht="27.75" customHeight="1" x14ac:dyDescent="0.15">
      <c r="B52" s="1188"/>
      <c r="C52" s="1189"/>
      <c r="D52" s="106"/>
      <c r="E52" s="1192" t="s">
        <v>43</v>
      </c>
      <c r="F52" s="1192"/>
      <c r="G52" s="1192"/>
      <c r="H52" s="1193"/>
      <c r="I52" s="358">
        <v>31702</v>
      </c>
      <c r="J52" s="359">
        <v>30536</v>
      </c>
      <c r="K52" s="359">
        <v>29202</v>
      </c>
      <c r="L52" s="359">
        <v>28151</v>
      </c>
      <c r="M52" s="360">
        <v>27766</v>
      </c>
    </row>
    <row r="53" spans="2:13" ht="27.75" customHeight="1" thickBot="1" x14ac:dyDescent="0.2">
      <c r="B53" s="1199" t="s">
        <v>19</v>
      </c>
      <c r="C53" s="1200"/>
      <c r="D53" s="110"/>
      <c r="E53" s="1201" t="s">
        <v>44</v>
      </c>
      <c r="F53" s="1201"/>
      <c r="G53" s="1201"/>
      <c r="H53" s="1202"/>
      <c r="I53" s="361">
        <v>11564</v>
      </c>
      <c r="J53" s="362">
        <v>10437</v>
      </c>
      <c r="K53" s="362">
        <v>8549</v>
      </c>
      <c r="L53" s="362">
        <v>7154</v>
      </c>
      <c r="M53" s="363">
        <v>8507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oH0Y9zWr662VNP4qaLl+9rP738MtDbdjn1IwEI4AnGiQI7YlJ32KlUh7jgN3biqL28xZCgrG5Dp5V0wZ0vCusg==" saltValue="Pm1SQLRyI2t29+Wr8dYZC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4952</v>
      </c>
      <c r="G55" s="122">
        <v>4960</v>
      </c>
      <c r="H55" s="123">
        <v>4782</v>
      </c>
    </row>
    <row r="56" spans="2:8" ht="52.5" customHeight="1" x14ac:dyDescent="0.15">
      <c r="B56" s="124"/>
      <c r="C56" s="1213" t="s">
        <v>47</v>
      </c>
      <c r="D56" s="1213"/>
      <c r="E56" s="1214"/>
      <c r="F56" s="125">
        <v>2291</v>
      </c>
      <c r="G56" s="125">
        <v>2491</v>
      </c>
      <c r="H56" s="126">
        <v>2493</v>
      </c>
    </row>
    <row r="57" spans="2:8" ht="53.25" customHeight="1" x14ac:dyDescent="0.15">
      <c r="B57" s="124"/>
      <c r="C57" s="1215" t="s">
        <v>48</v>
      </c>
      <c r="D57" s="1215"/>
      <c r="E57" s="1216"/>
      <c r="F57" s="127">
        <v>2548</v>
      </c>
      <c r="G57" s="127">
        <v>2063</v>
      </c>
      <c r="H57" s="128">
        <v>1885</v>
      </c>
    </row>
    <row r="58" spans="2:8" ht="45.75" customHeight="1" x14ac:dyDescent="0.15">
      <c r="B58" s="129"/>
      <c r="C58" s="1203" t="s">
        <v>547</v>
      </c>
      <c r="D58" s="1204"/>
      <c r="E58" s="1205"/>
      <c r="F58" s="130">
        <v>1278</v>
      </c>
      <c r="G58" s="130">
        <v>1133</v>
      </c>
      <c r="H58" s="131">
        <v>846</v>
      </c>
    </row>
    <row r="59" spans="2:8" ht="45.75" customHeight="1" x14ac:dyDescent="0.15">
      <c r="B59" s="129"/>
      <c r="C59" s="1203" t="s">
        <v>548</v>
      </c>
      <c r="D59" s="1204"/>
      <c r="E59" s="1205"/>
      <c r="F59" s="130">
        <v>587</v>
      </c>
      <c r="G59" s="130">
        <v>527</v>
      </c>
      <c r="H59" s="131">
        <v>593</v>
      </c>
    </row>
    <row r="60" spans="2:8" ht="45.75" customHeight="1" x14ac:dyDescent="0.15">
      <c r="B60" s="129"/>
      <c r="C60" s="1203" t="s">
        <v>549</v>
      </c>
      <c r="D60" s="1204"/>
      <c r="E60" s="1205"/>
      <c r="F60" s="130">
        <v>623</v>
      </c>
      <c r="G60" s="130">
        <v>333</v>
      </c>
      <c r="H60" s="131">
        <v>213</v>
      </c>
    </row>
    <row r="61" spans="2:8" ht="45.75" customHeight="1" x14ac:dyDescent="0.15">
      <c r="B61" s="129"/>
      <c r="C61" s="1203" t="s">
        <v>550</v>
      </c>
      <c r="D61" s="1204"/>
      <c r="E61" s="1205"/>
      <c r="F61" s="130" t="s">
        <v>546</v>
      </c>
      <c r="G61" s="130" t="s">
        <v>546</v>
      </c>
      <c r="H61" s="131">
        <v>175</v>
      </c>
    </row>
    <row r="62" spans="2:8" ht="45.75" customHeight="1" thickBot="1" x14ac:dyDescent="0.2">
      <c r="B62" s="132"/>
      <c r="C62" s="1206" t="s">
        <v>551</v>
      </c>
      <c r="D62" s="1207"/>
      <c r="E62" s="1208"/>
      <c r="F62" s="133">
        <v>22</v>
      </c>
      <c r="G62" s="133">
        <v>36</v>
      </c>
      <c r="H62" s="134">
        <v>32</v>
      </c>
    </row>
    <row r="63" spans="2:8" ht="52.5" customHeight="1" thickBot="1" x14ac:dyDescent="0.2">
      <c r="B63" s="135"/>
      <c r="C63" s="1209" t="s">
        <v>49</v>
      </c>
      <c r="D63" s="1209"/>
      <c r="E63" s="1210"/>
      <c r="F63" s="136">
        <v>9791</v>
      </c>
      <c r="G63" s="136">
        <v>9514</v>
      </c>
      <c r="H63" s="137">
        <v>9160</v>
      </c>
    </row>
    <row r="64" spans="2:8" x14ac:dyDescent="0.15"/>
  </sheetData>
  <sheetProtection algorithmName="SHA-512" hashValue="bddw5ElT7qnNpz+LpUe9YXQ+X4FC0h0xtLCbqLgNziVtYncdqDBSY9MdhKjWzSJYhMqKtN/1Sim782dkjf00Kw==" saltValue="oOqlJ95AKCS/diUskig53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54428</v>
      </c>
      <c r="E3" s="156"/>
      <c r="F3" s="157">
        <v>94081</v>
      </c>
      <c r="G3" s="158"/>
      <c r="H3" s="159"/>
    </row>
    <row r="4" spans="1:8" x14ac:dyDescent="0.15">
      <c r="A4" s="160"/>
      <c r="B4" s="161"/>
      <c r="C4" s="162"/>
      <c r="D4" s="163">
        <v>24779</v>
      </c>
      <c r="E4" s="164"/>
      <c r="F4" s="165">
        <v>48949</v>
      </c>
      <c r="G4" s="166"/>
      <c r="H4" s="167"/>
    </row>
    <row r="5" spans="1:8" x14ac:dyDescent="0.15">
      <c r="A5" s="148" t="s">
        <v>519</v>
      </c>
      <c r="B5" s="153"/>
      <c r="C5" s="154"/>
      <c r="D5" s="155">
        <v>51769</v>
      </c>
      <c r="E5" s="156"/>
      <c r="F5" s="157">
        <v>92632</v>
      </c>
      <c r="G5" s="158"/>
      <c r="H5" s="159"/>
    </row>
    <row r="6" spans="1:8" x14ac:dyDescent="0.15">
      <c r="A6" s="160"/>
      <c r="B6" s="161"/>
      <c r="C6" s="162"/>
      <c r="D6" s="163">
        <v>31487</v>
      </c>
      <c r="E6" s="164"/>
      <c r="F6" s="165">
        <v>47978</v>
      </c>
      <c r="G6" s="166"/>
      <c r="H6" s="167"/>
    </row>
    <row r="7" spans="1:8" x14ac:dyDescent="0.15">
      <c r="A7" s="148" t="s">
        <v>520</v>
      </c>
      <c r="B7" s="153"/>
      <c r="C7" s="154"/>
      <c r="D7" s="155">
        <v>61918</v>
      </c>
      <c r="E7" s="156"/>
      <c r="F7" s="157">
        <v>96469</v>
      </c>
      <c r="G7" s="158"/>
      <c r="H7" s="159"/>
    </row>
    <row r="8" spans="1:8" x14ac:dyDescent="0.15">
      <c r="A8" s="160"/>
      <c r="B8" s="161"/>
      <c r="C8" s="162"/>
      <c r="D8" s="163">
        <v>24809</v>
      </c>
      <c r="E8" s="164"/>
      <c r="F8" s="165">
        <v>49775</v>
      </c>
      <c r="G8" s="166"/>
      <c r="H8" s="167"/>
    </row>
    <row r="9" spans="1:8" x14ac:dyDescent="0.15">
      <c r="A9" s="148" t="s">
        <v>521</v>
      </c>
      <c r="B9" s="153"/>
      <c r="C9" s="154"/>
      <c r="D9" s="155">
        <v>61950</v>
      </c>
      <c r="E9" s="156"/>
      <c r="F9" s="157">
        <v>85743</v>
      </c>
      <c r="G9" s="158"/>
      <c r="H9" s="159"/>
    </row>
    <row r="10" spans="1:8" x14ac:dyDescent="0.15">
      <c r="A10" s="160"/>
      <c r="B10" s="161"/>
      <c r="C10" s="162"/>
      <c r="D10" s="163">
        <v>38873</v>
      </c>
      <c r="E10" s="164"/>
      <c r="F10" s="165">
        <v>45231</v>
      </c>
      <c r="G10" s="166"/>
      <c r="H10" s="167"/>
    </row>
    <row r="11" spans="1:8" x14ac:dyDescent="0.15">
      <c r="A11" s="148" t="s">
        <v>522</v>
      </c>
      <c r="B11" s="153"/>
      <c r="C11" s="154"/>
      <c r="D11" s="155">
        <v>81576</v>
      </c>
      <c r="E11" s="156"/>
      <c r="F11" s="157">
        <v>92509</v>
      </c>
      <c r="G11" s="158"/>
      <c r="H11" s="159"/>
    </row>
    <row r="12" spans="1:8" x14ac:dyDescent="0.15">
      <c r="A12" s="160"/>
      <c r="B12" s="161"/>
      <c r="C12" s="168"/>
      <c r="D12" s="163">
        <v>51290</v>
      </c>
      <c r="E12" s="164"/>
      <c r="F12" s="165">
        <v>52274</v>
      </c>
      <c r="G12" s="166"/>
      <c r="H12" s="167"/>
    </row>
    <row r="13" spans="1:8" x14ac:dyDescent="0.15">
      <c r="A13" s="148"/>
      <c r="B13" s="153"/>
      <c r="C13" s="169"/>
      <c r="D13" s="170">
        <v>62328</v>
      </c>
      <c r="E13" s="171"/>
      <c r="F13" s="172">
        <v>92287</v>
      </c>
      <c r="G13" s="173"/>
      <c r="H13" s="159"/>
    </row>
    <row r="14" spans="1:8" x14ac:dyDescent="0.15">
      <c r="A14" s="160"/>
      <c r="B14" s="161"/>
      <c r="C14" s="162"/>
      <c r="D14" s="163">
        <v>34248</v>
      </c>
      <c r="E14" s="164"/>
      <c r="F14" s="165">
        <v>48841</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6.23</v>
      </c>
      <c r="C19" s="174">
        <f>ROUND(VALUE(SUBSTITUTE(実質収支比率等に係る経年分析!G$48,"▲","-")),2)</f>
        <v>7.63</v>
      </c>
      <c r="D19" s="174">
        <f>ROUND(VALUE(SUBSTITUTE(実質収支比率等に係る経年分析!H$48,"▲","-")),2)</f>
        <v>4.7</v>
      </c>
      <c r="E19" s="174">
        <f>ROUND(VALUE(SUBSTITUTE(実質収支比率等に係る経年分析!I$48,"▲","-")),2)</f>
        <v>5.36</v>
      </c>
      <c r="F19" s="174">
        <f>ROUND(VALUE(SUBSTITUTE(実質収支比率等に係る経年分析!J$48,"▲","-")),2)</f>
        <v>6.98</v>
      </c>
    </row>
    <row r="20" spans="1:11" x14ac:dyDescent="0.15">
      <c r="A20" s="174" t="s">
        <v>53</v>
      </c>
      <c r="B20" s="174">
        <f>ROUND(VALUE(SUBSTITUTE(実質収支比率等に係る経年分析!F$47,"▲","-")),2)</f>
        <v>32</v>
      </c>
      <c r="C20" s="174">
        <f>ROUND(VALUE(SUBSTITUTE(実質収支比率等に係る経年分析!G$47,"▲","-")),2)</f>
        <v>30.18</v>
      </c>
      <c r="D20" s="174">
        <f>ROUND(VALUE(SUBSTITUTE(実質収支比率等に係る経年分析!H$47,"▲","-")),2)</f>
        <v>30.67</v>
      </c>
      <c r="E20" s="174">
        <f>ROUND(VALUE(SUBSTITUTE(実質収支比率等に係る経年分析!I$47,"▲","-")),2)</f>
        <v>31.5</v>
      </c>
      <c r="F20" s="174">
        <f>ROUND(VALUE(SUBSTITUTE(実質収支比率等に係る経年分析!J$47,"▲","-")),2)</f>
        <v>30.17</v>
      </c>
    </row>
    <row r="21" spans="1:11" x14ac:dyDescent="0.15">
      <c r="A21" s="174" t="s">
        <v>54</v>
      </c>
      <c r="B21" s="174">
        <f>IF(ISNUMBER(VALUE(SUBSTITUTE(実質収支比率等に係る経年分析!F$49,"▲","-"))),ROUND(VALUE(SUBSTITUTE(実質収支比率等に係る経年分析!F$49,"▲","-")),2),NA())</f>
        <v>2.33</v>
      </c>
      <c r="C21" s="174">
        <f>IF(ISNUMBER(VALUE(SUBSTITUTE(実質収支比率等に係る経年分析!G$49,"▲","-"))),ROUND(VALUE(SUBSTITUTE(実質収支比率等に係る経年分析!G$49,"▲","-")),2),NA())</f>
        <v>0.53</v>
      </c>
      <c r="D21" s="174">
        <f>IF(ISNUMBER(VALUE(SUBSTITUTE(実質収支比率等に係る経年分析!H$49,"▲","-"))),ROUND(VALUE(SUBSTITUTE(実質収支比率等に係る経年分析!H$49,"▲","-")),2),NA())</f>
        <v>-1.67</v>
      </c>
      <c r="E21" s="174">
        <f>IF(ISNUMBER(VALUE(SUBSTITUTE(実質収支比率等に係る経年分析!I$49,"▲","-"))),ROUND(VALUE(SUBSTITUTE(実質収支比率等に係る経年分析!I$49,"▲","-")),2),NA())</f>
        <v>0.59</v>
      </c>
      <c r="F21" s="174">
        <f>IF(ISNUMBER(VALUE(SUBSTITUTE(実質収支比率等に係る経年分析!J$49,"▲","-"))),ROUND(VALUE(SUBSTITUTE(実質収支比率等に係る経年分析!J$49,"▲","-")),2),NA())</f>
        <v>0.54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0.42</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皆瀬更生園特別会計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介護保険特別会計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0.51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0.49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0.45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x14ac:dyDescent="0.15">
      <c r="A33" s="175" t="str">
        <f>IF(連結実質赤字比率に係る赤字・黒字の構成分析!C$37="",NA(),連結実質赤字比率に係る赤字・黒字の構成分析!C$37)</f>
        <v>養護老人ホーム愛宕荘特別会計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0.05</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1.89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2.75</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6.15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7.59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4.6500000000000004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5.31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6.92</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5.94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6.42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7.01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9.31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2810</v>
      </c>
      <c r="E42" s="176"/>
      <c r="F42" s="176"/>
      <c r="G42" s="176">
        <f>'実質公債費比率（分子）の構造'!L$52</f>
        <v>2885</v>
      </c>
      <c r="H42" s="176"/>
      <c r="I42" s="176"/>
      <c r="J42" s="176">
        <f>'実質公債費比率（分子）の構造'!M$52</f>
        <v>2760</v>
      </c>
      <c r="K42" s="176"/>
      <c r="L42" s="176"/>
      <c r="M42" s="176">
        <f>'実質公債費比率（分子）の構造'!N$52</f>
        <v>2748</v>
      </c>
      <c r="N42" s="176"/>
      <c r="O42" s="176"/>
      <c r="P42" s="176">
        <f>'実質公債費比率（分子）の構造'!O$52</f>
        <v>2684</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69</v>
      </c>
      <c r="C44" s="176"/>
      <c r="D44" s="176"/>
      <c r="E44" s="176">
        <f>'実質公債費比率（分子）の構造'!L$50</f>
        <v>57</v>
      </c>
      <c r="F44" s="176"/>
      <c r="G44" s="176"/>
      <c r="H44" s="176">
        <f>'実質公債費比率（分子）の構造'!M$50</f>
        <v>47</v>
      </c>
      <c r="I44" s="176"/>
      <c r="J44" s="176"/>
      <c r="K44" s="176">
        <f>'実質公債費比率（分子）の構造'!N$50</f>
        <v>35</v>
      </c>
      <c r="L44" s="176"/>
      <c r="M44" s="176"/>
      <c r="N44" s="176">
        <f>'実質公債費比率（分子）の構造'!O$50</f>
        <v>25</v>
      </c>
      <c r="O44" s="176"/>
      <c r="P44" s="176"/>
    </row>
    <row r="45" spans="1:16" x14ac:dyDescent="0.15">
      <c r="A45" s="176" t="s">
        <v>63</v>
      </c>
      <c r="B45" s="176">
        <f>'実質公債費比率（分子）の構造'!K$49</f>
        <v>218</v>
      </c>
      <c r="C45" s="176"/>
      <c r="D45" s="176"/>
      <c r="E45" s="176">
        <f>'実質公債費比率（分子）の構造'!L$49</f>
        <v>254</v>
      </c>
      <c r="F45" s="176"/>
      <c r="G45" s="176"/>
      <c r="H45" s="176">
        <f>'実質公債費比率（分子）の構造'!M$49</f>
        <v>252</v>
      </c>
      <c r="I45" s="176"/>
      <c r="J45" s="176"/>
      <c r="K45" s="176">
        <f>'実質公債費比率（分子）の構造'!N$49</f>
        <v>208</v>
      </c>
      <c r="L45" s="176"/>
      <c r="M45" s="176"/>
      <c r="N45" s="176">
        <f>'実質公債費比率（分子）の構造'!O$49</f>
        <v>177</v>
      </c>
      <c r="O45" s="176"/>
      <c r="P45" s="176"/>
    </row>
    <row r="46" spans="1:16" x14ac:dyDescent="0.15">
      <c r="A46" s="176" t="s">
        <v>64</v>
      </c>
      <c r="B46" s="176">
        <f>'実質公債費比率（分子）の構造'!K$48</f>
        <v>1217</v>
      </c>
      <c r="C46" s="176"/>
      <c r="D46" s="176"/>
      <c r="E46" s="176">
        <f>'実質公債費比率（分子）の構造'!L$48</f>
        <v>1107</v>
      </c>
      <c r="F46" s="176"/>
      <c r="G46" s="176"/>
      <c r="H46" s="176">
        <f>'実質公債費比率（分子）の構造'!M$48</f>
        <v>1092</v>
      </c>
      <c r="I46" s="176"/>
      <c r="J46" s="176"/>
      <c r="K46" s="176">
        <f>'実質公債費比率（分子）の構造'!N$48</f>
        <v>1096</v>
      </c>
      <c r="L46" s="176"/>
      <c r="M46" s="176"/>
      <c r="N46" s="176">
        <f>'実質公債費比率（分子）の構造'!O$48</f>
        <v>1085</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2904</v>
      </c>
      <c r="C49" s="176"/>
      <c r="D49" s="176"/>
      <c r="E49" s="176">
        <f>'実質公債費比率（分子）の構造'!L$45</f>
        <v>3082</v>
      </c>
      <c r="F49" s="176"/>
      <c r="G49" s="176"/>
      <c r="H49" s="176">
        <f>'実質公債費比率（分子）の構造'!M$45</f>
        <v>3020</v>
      </c>
      <c r="I49" s="176"/>
      <c r="J49" s="176"/>
      <c r="K49" s="176">
        <f>'実質公債費比率（分子）の構造'!N$45</f>
        <v>2990</v>
      </c>
      <c r="L49" s="176"/>
      <c r="M49" s="176"/>
      <c r="N49" s="176">
        <f>'実質公債費比率（分子）の構造'!O$45</f>
        <v>2913</v>
      </c>
      <c r="O49" s="176"/>
      <c r="P49" s="176"/>
    </row>
    <row r="50" spans="1:16" x14ac:dyDescent="0.15">
      <c r="A50" s="176" t="s">
        <v>67</v>
      </c>
      <c r="B50" s="176" t="e">
        <f>NA()</f>
        <v>#N/A</v>
      </c>
      <c r="C50" s="176">
        <f>IF(ISNUMBER('実質公債費比率（分子）の構造'!K$53),'実質公債費比率（分子）の構造'!K$53,NA())</f>
        <v>1598</v>
      </c>
      <c r="D50" s="176" t="e">
        <f>NA()</f>
        <v>#N/A</v>
      </c>
      <c r="E50" s="176" t="e">
        <f>NA()</f>
        <v>#N/A</v>
      </c>
      <c r="F50" s="176">
        <f>IF(ISNUMBER('実質公債費比率（分子）の構造'!L$53),'実質公債費比率（分子）の構造'!L$53,NA())</f>
        <v>1615</v>
      </c>
      <c r="G50" s="176" t="e">
        <f>NA()</f>
        <v>#N/A</v>
      </c>
      <c r="H50" s="176" t="e">
        <f>NA()</f>
        <v>#N/A</v>
      </c>
      <c r="I50" s="176">
        <f>IF(ISNUMBER('実質公債費比率（分子）の構造'!M$53),'実質公債費比率（分子）の構造'!M$53,NA())</f>
        <v>1651</v>
      </c>
      <c r="J50" s="176" t="e">
        <f>NA()</f>
        <v>#N/A</v>
      </c>
      <c r="K50" s="176" t="e">
        <f>NA()</f>
        <v>#N/A</v>
      </c>
      <c r="L50" s="176">
        <f>IF(ISNUMBER('実質公債費比率（分子）の構造'!N$53),'実質公債費比率（分子）の構造'!N$53,NA())</f>
        <v>1581</v>
      </c>
      <c r="M50" s="176" t="e">
        <f>NA()</f>
        <v>#N/A</v>
      </c>
      <c r="N50" s="176" t="e">
        <f>NA()</f>
        <v>#N/A</v>
      </c>
      <c r="O50" s="176">
        <f>IF(ISNUMBER('実質公債費比率（分子）の構造'!O$53),'実質公債費比率（分子）の構造'!O$53,NA())</f>
        <v>1516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31702</v>
      </c>
      <c r="E56" s="175"/>
      <c r="F56" s="175"/>
      <c r="G56" s="175">
        <f>'将来負担比率（分子）の構造'!J$52</f>
        <v>30536</v>
      </c>
      <c r="H56" s="175"/>
      <c r="I56" s="175"/>
      <c r="J56" s="175">
        <f>'将来負担比率（分子）の構造'!K$52</f>
        <v>29202</v>
      </c>
      <c r="K56" s="175"/>
      <c r="L56" s="175"/>
      <c r="M56" s="175">
        <f>'将来負担比率（分子）の構造'!L$52</f>
        <v>28151</v>
      </c>
      <c r="N56" s="175"/>
      <c r="O56" s="175"/>
      <c r="P56" s="175">
        <f>'将来負担比率（分子）の構造'!M$52</f>
        <v>27766</v>
      </c>
    </row>
    <row r="57" spans="1:16" x14ac:dyDescent="0.15">
      <c r="A57" s="175" t="s">
        <v>42</v>
      </c>
      <c r="B57" s="175"/>
      <c r="C57" s="175"/>
      <c r="D57" s="175">
        <f>'将来負担比率（分子）の構造'!I$51</f>
        <v>896</v>
      </c>
      <c r="E57" s="175"/>
      <c r="F57" s="175"/>
      <c r="G57" s="175">
        <f>'将来負担比率（分子）の構造'!J$51</f>
        <v>804</v>
      </c>
      <c r="H57" s="175"/>
      <c r="I57" s="175"/>
      <c r="J57" s="175">
        <f>'将来負担比率（分子）の構造'!K$51</f>
        <v>718</v>
      </c>
      <c r="K57" s="175"/>
      <c r="L57" s="175"/>
      <c r="M57" s="175">
        <f>'将来負担比率（分子）の構造'!L$51</f>
        <v>578</v>
      </c>
      <c r="N57" s="175"/>
      <c r="O57" s="175"/>
      <c r="P57" s="175">
        <f>'将来負担比率（分子）の構造'!M$51</f>
        <v>452</v>
      </c>
    </row>
    <row r="58" spans="1:16" x14ac:dyDescent="0.15">
      <c r="A58" s="175" t="s">
        <v>41</v>
      </c>
      <c r="B58" s="175"/>
      <c r="C58" s="175"/>
      <c r="D58" s="175">
        <f>'将来負担比率（分子）の構造'!I$50</f>
        <v>9270</v>
      </c>
      <c r="E58" s="175"/>
      <c r="F58" s="175"/>
      <c r="G58" s="175">
        <f>'将来負担比率（分子）の構造'!J$50</f>
        <v>9115</v>
      </c>
      <c r="H58" s="175"/>
      <c r="I58" s="175"/>
      <c r="J58" s="175">
        <f>'将来負担比率（分子）の構造'!K$50</f>
        <v>9907</v>
      </c>
      <c r="K58" s="175"/>
      <c r="L58" s="175"/>
      <c r="M58" s="175">
        <f>'将来負担比率（分子）の構造'!L$50</f>
        <v>10203</v>
      </c>
      <c r="N58" s="175"/>
      <c r="O58" s="175"/>
      <c r="P58" s="175">
        <f>'将来負担比率（分子）の構造'!M$50</f>
        <v>10558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2907</v>
      </c>
      <c r="C62" s="175"/>
      <c r="D62" s="175"/>
      <c r="E62" s="175">
        <f>'将来負担比率（分子）の構造'!J$45</f>
        <v>2874</v>
      </c>
      <c r="F62" s="175"/>
      <c r="G62" s="175"/>
      <c r="H62" s="175">
        <f>'将来負担比率（分子）の構造'!K$45</f>
        <v>3163</v>
      </c>
      <c r="I62" s="175"/>
      <c r="J62" s="175"/>
      <c r="K62" s="175">
        <f>'将来負担比率（分子）の構造'!L$45</f>
        <v>3164</v>
      </c>
      <c r="L62" s="175"/>
      <c r="M62" s="175"/>
      <c r="N62" s="175">
        <f>'将来負担比率（分子）の構造'!M$45</f>
        <v>3535</v>
      </c>
      <c r="O62" s="175"/>
      <c r="P62" s="175"/>
    </row>
    <row r="63" spans="1:16" x14ac:dyDescent="0.15">
      <c r="A63" s="175" t="s">
        <v>34</v>
      </c>
      <c r="B63" s="175">
        <f>'将来負担比率（分子）の構造'!I$44</f>
        <v>2903</v>
      </c>
      <c r="C63" s="175"/>
      <c r="D63" s="175"/>
      <c r="E63" s="175">
        <f>'将来負担比率（分子）の構造'!J$44</f>
        <v>2665</v>
      </c>
      <c r="F63" s="175"/>
      <c r="G63" s="175"/>
      <c r="H63" s="175">
        <f>'将来負担比率（分子）の構造'!K$44</f>
        <v>2426</v>
      </c>
      <c r="I63" s="175"/>
      <c r="J63" s="175"/>
      <c r="K63" s="175">
        <f>'将来負担比率（分子）の構造'!L$44</f>
        <v>2226</v>
      </c>
      <c r="L63" s="175"/>
      <c r="M63" s="175"/>
      <c r="N63" s="175">
        <f>'将来負担比率（分子）の構造'!M$44</f>
        <v>2123</v>
      </c>
      <c r="O63" s="175"/>
      <c r="P63" s="175"/>
    </row>
    <row r="64" spans="1:16" x14ac:dyDescent="0.15">
      <c r="A64" s="175" t="s">
        <v>33</v>
      </c>
      <c r="B64" s="175">
        <f>'将来負担比率（分子）の構造'!I$43</f>
        <v>14230</v>
      </c>
      <c r="C64" s="175"/>
      <c r="D64" s="175"/>
      <c r="E64" s="175">
        <f>'将来負担比率（分子）の構造'!J$43</f>
        <v>12930</v>
      </c>
      <c r="F64" s="175"/>
      <c r="G64" s="175"/>
      <c r="H64" s="175">
        <f>'将来負担比率（分子）の構造'!K$43</f>
        <v>11673</v>
      </c>
      <c r="I64" s="175"/>
      <c r="J64" s="175"/>
      <c r="K64" s="175">
        <f>'将来負担比率（分子）の構造'!L$43</f>
        <v>10423</v>
      </c>
      <c r="L64" s="175"/>
      <c r="M64" s="175"/>
      <c r="N64" s="175">
        <f>'将来負担比率（分子）の構造'!M$43</f>
        <v>9685</v>
      </c>
      <c r="O64" s="175"/>
      <c r="P64" s="175"/>
    </row>
    <row r="65" spans="1:16" x14ac:dyDescent="0.15">
      <c r="A65" s="175" t="s">
        <v>32</v>
      </c>
      <c r="B65" s="175">
        <f>'将来負担比率（分子）の構造'!I$42</f>
        <v>195</v>
      </c>
      <c r="C65" s="175"/>
      <c r="D65" s="175"/>
      <c r="E65" s="175">
        <f>'将来負担比率（分子）の構造'!J$42</f>
        <v>141</v>
      </c>
      <c r="F65" s="175"/>
      <c r="G65" s="175"/>
      <c r="H65" s="175">
        <f>'将来負担比率（分子）の構造'!K$42</f>
        <v>97</v>
      </c>
      <c r="I65" s="175"/>
      <c r="J65" s="175"/>
      <c r="K65" s="175">
        <f>'将来負担比率（分子）の構造'!L$42</f>
        <v>66</v>
      </c>
      <c r="L65" s="175"/>
      <c r="M65" s="175"/>
      <c r="N65" s="175">
        <f>'将来負担比率（分子）の構造'!M$42</f>
        <v>2092</v>
      </c>
      <c r="O65" s="175"/>
      <c r="P65" s="175"/>
    </row>
    <row r="66" spans="1:16" x14ac:dyDescent="0.15">
      <c r="A66" s="175" t="s">
        <v>31</v>
      </c>
      <c r="B66" s="175">
        <f>'将来負担比率（分子）の構造'!I$41</f>
        <v>33199</v>
      </c>
      <c r="C66" s="175"/>
      <c r="D66" s="175"/>
      <c r="E66" s="175">
        <f>'将来負担比率（分子）の構造'!J$41</f>
        <v>32282</v>
      </c>
      <c r="F66" s="175"/>
      <c r="G66" s="175"/>
      <c r="H66" s="175">
        <f>'将来負担比率（分子）の構造'!K$41</f>
        <v>31016</v>
      </c>
      <c r="I66" s="175"/>
      <c r="J66" s="175"/>
      <c r="K66" s="175">
        <f>'将来負担比率（分子）の構造'!L$41</f>
        <v>30207</v>
      </c>
      <c r="L66" s="175"/>
      <c r="M66" s="175"/>
      <c r="N66" s="175">
        <f>'将来負担比率（分子）の構造'!M$41</f>
        <v>29846</v>
      </c>
      <c r="O66" s="175"/>
      <c r="P66" s="175"/>
    </row>
    <row r="67" spans="1:16" x14ac:dyDescent="0.15">
      <c r="A67" s="175" t="s">
        <v>71</v>
      </c>
      <c r="B67" s="175" t="e">
        <f>NA()</f>
        <v>#N/A</v>
      </c>
      <c r="C67" s="175">
        <f>IF(ISNUMBER('将来負担比率（分子）の構造'!I$53), IF('将来負担比率（分子）の構造'!I$53 &lt; 0, 0, '将来負担比率（分子）の構造'!I$53), NA())</f>
        <v>11564</v>
      </c>
      <c r="D67" s="175" t="e">
        <f>NA()</f>
        <v>#N/A</v>
      </c>
      <c r="E67" s="175" t="e">
        <f>NA()</f>
        <v>#N/A</v>
      </c>
      <c r="F67" s="175">
        <f>IF(ISNUMBER('将来負担比率（分子）の構造'!J$53), IF('将来負担比率（分子）の構造'!J$53 &lt; 0, 0, '将来負担比率（分子）の構造'!J$53), NA())</f>
        <v>10437</v>
      </c>
      <c r="G67" s="175" t="e">
        <f>NA()</f>
        <v>#N/A</v>
      </c>
      <c r="H67" s="175" t="e">
        <f>NA()</f>
        <v>#N/A</v>
      </c>
      <c r="I67" s="175">
        <f>IF(ISNUMBER('将来負担比率（分子）の構造'!K$53), IF('将来負担比率（分子）の構造'!K$53 &lt; 0, 0, '将来負担比率（分子）の構造'!K$53), NA())</f>
        <v>8549</v>
      </c>
      <c r="J67" s="175" t="e">
        <f>NA()</f>
        <v>#N/A</v>
      </c>
      <c r="K67" s="175" t="e">
        <f>NA()</f>
        <v>#N/A</v>
      </c>
      <c r="L67" s="175">
        <f>IF(ISNUMBER('将来負担比率（分子）の構造'!L$53), IF('将来負担比率（分子）の構造'!L$53 &lt; 0, 0, '将来負担比率（分子）の構造'!L$53), NA())</f>
        <v>7154</v>
      </c>
      <c r="M67" s="175" t="e">
        <f>NA()</f>
        <v>#N/A</v>
      </c>
      <c r="N67" s="175" t="e">
        <f>NA()</f>
        <v>#N/A</v>
      </c>
      <c r="O67" s="175">
        <f>IF(ISNUMBER('将来負担比率（分子）の構造'!M$53), IF('将来負担比率（分子）の構造'!M$53 &lt; 0, 0, '将来負担比率（分子）の構造'!M$53), NA())</f>
        <v>8507</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4952</v>
      </c>
      <c r="C72" s="179">
        <f>基金残高に係る経年分析!G55</f>
        <v>4960</v>
      </c>
      <c r="D72" s="179">
        <f>基金残高に係る経年分析!H55</f>
        <v>4782</v>
      </c>
    </row>
    <row r="73" spans="1:16" x14ac:dyDescent="0.15">
      <c r="A73" s="178" t="s">
        <v>74</v>
      </c>
      <c r="B73" s="179">
        <f>基金残高に係る経年分析!F56</f>
        <v>2291</v>
      </c>
      <c r="C73" s="179">
        <f>基金残高に係る経年分析!G56</f>
        <v>2491</v>
      </c>
      <c r="D73" s="179">
        <f>基金残高に係る経年分析!H56</f>
        <v>2493</v>
      </c>
    </row>
    <row r="74" spans="1:16" x14ac:dyDescent="0.15">
      <c r="A74" s="178" t="s">
        <v>75</v>
      </c>
      <c r="B74" s="179">
        <f>基金残高に係る経年分析!F57</f>
        <v>2548</v>
      </c>
      <c r="C74" s="179">
        <f>基金残高に係る経年分析!G57</f>
        <v>2063</v>
      </c>
      <c r="D74" s="179">
        <f>基金残高に係る経年分析!H57</f>
        <v>1885</v>
      </c>
    </row>
  </sheetData>
  <sheetProtection algorithmName="SHA-512" hashValue="2ZuphDLntDweKbP/xetQrJHU9iQlf31CfcBmSlcQbOBzXxfBER0Jz/1E5SekJi9rOib9m5GoEU4fIVw17rkhKQ==" saltValue="1joVNr5gEk1edrPqZMNF5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佐々木　奨</cp:lastModifiedBy>
  <cp:lastPrinted>2025-03-12T09:51:30Z</cp:lastPrinted>
  <dcterms:created xsi:type="dcterms:W3CDTF">2025-02-19T00:44:48Z</dcterms:created>
  <dcterms:modified xsi:type="dcterms:W3CDTF">2025-03-18T02:01:09Z</dcterms:modified>
  <cp:category/>
</cp:coreProperties>
</file>