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y00\2025年度\15ふるさと未来創造部\15121まちづくり班共有\13地区センター等の管理運営\1320除排雪業務委託\1320010除排雪業務委託　入札公告\02公告\"/>
    </mc:Choice>
  </mc:AlternateContent>
  <bookViews>
    <workbookView xWindow="0" yWindow="165" windowWidth="15075" windowHeight="4350" tabRatio="812" firstSheet="1" activeTab="1"/>
  </bookViews>
  <sheets>
    <sheet name="【入札参加申込み時に提出】⇒" sheetId="4" r:id="rId1"/>
    <sheet name="申込書" sheetId="1" r:id="rId2"/>
    <sheet name="実績報告" sheetId="2" r:id="rId3"/>
    <sheet name="運転員調書" sheetId="3" r:id="rId4"/>
    <sheet name="【契約締結後に提出】⇒" sheetId="8" r:id="rId5"/>
    <sheet name="着手届" sheetId="9" r:id="rId6"/>
    <sheet name="主任技術者通知" sheetId="10" r:id="rId7"/>
    <sheet name="実施調書" sheetId="13" r:id="rId8"/>
    <sheet name="【作業報告】⇒" sheetId="16" r:id="rId9"/>
    <sheet name="除雪連絡票" sheetId="15" r:id="rId10"/>
    <sheet name="除雪日報" sheetId="17" r:id="rId11"/>
    <sheet name="排雪日報" sheetId="19" r:id="rId12"/>
    <sheet name="【その他】⇒" sheetId="11" r:id="rId13"/>
    <sheet name="設計図書閲覧申請書" sheetId="14" r:id="rId14"/>
    <sheet name="完了届" sheetId="12" r:id="rId15"/>
    <sheet name="DATA"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Sort" hidden="1">#REF!</definedName>
    <definedName name="a">[1]検査内容!#REF!</definedName>
    <definedName name="B">[1]検査内容!#REF!</definedName>
    <definedName name="edata">[2]data!$B$2:$AC$8</definedName>
    <definedName name="iData">[3]委託台帳!$B$5:$S$322</definedName>
    <definedName name="O">#REF!</definedName>
    <definedName name="_xlnm.Print_Area" localSheetId="3">運転員調書!$A$2:$AX$63</definedName>
    <definedName name="_xlnm.Print_Area" localSheetId="14">完了届!$A$2:$AX$57</definedName>
    <definedName name="_xlnm.Print_Area" localSheetId="7">実施調書!$A$2:$AX$61</definedName>
    <definedName name="_xlnm.Print_Area" localSheetId="2">実績報告!$A$2:$AX$67</definedName>
    <definedName name="_xlnm.Print_Area" localSheetId="6">主任技術者通知!$A$2:$AX$57</definedName>
    <definedName name="_xlnm.Print_Area" localSheetId="10">除雪日報!$A$1:$BB$79</definedName>
    <definedName name="_xlnm.Print_Area" localSheetId="9">除雪連絡票!$A$1:$BA$52</definedName>
    <definedName name="_xlnm.Print_Area" localSheetId="1">申込書!$A$2:$AX$54</definedName>
    <definedName name="_xlnm.Print_Area" localSheetId="13">設計図書閲覧申請書!$A$2:$AU$49</definedName>
    <definedName name="_xlnm.Print_Area" localSheetId="5">着手届!$A$2:$AX$56</definedName>
    <definedName name="_xlnm.Print_Area" localSheetId="11">排雪日報!$A$1:$BC$54</definedName>
    <definedName name="syokeihi">#REF!</definedName>
    <definedName name="あほ">[4]検査内容!#REF!</definedName>
    <definedName name="ジdata">[5]data!$B$2:$AE$8</definedName>
    <definedName name="ﾇﾌｱ">[6]検査内容!#REF!</definedName>
    <definedName name="ぬふあ">[7]検査内容!#REF!</definedName>
    <definedName name="ボdata">[8]data!$B$1:$Z$12</definedName>
    <definedName name="宛名">[9]格付表!$A$1:$K$21</definedName>
    <definedName name="一覧">[10]一覧データ!$A$3:$T$24</definedName>
    <definedName name="営業種目">[11]担当者等!$Q$1:$Q$54</definedName>
    <definedName name="格付表">[10]格付表!$A$1:$K$14</definedName>
    <definedName name="学校名">[11]入力ﾃﾞｰﾀ!$A$3:$A$30</definedName>
    <definedName name="起工伺">#REF!</definedName>
    <definedName name="佐藤久美">[12]当初!$EX$28=[12]当初!$EX$25:$EX$28</definedName>
    <definedName name="仕様概要">#REF!</definedName>
    <definedName name="指名業者FAX">'[11]４月１日'!$B$2:$B$31</definedName>
    <definedName name="実施設計書">#REF!</definedName>
    <definedName name="新" hidden="1">#REF!</definedName>
    <definedName name="第10工区">DATA!$R$2:$R$9</definedName>
    <definedName name="第11工区">DATA!$S$2:$S$9</definedName>
    <definedName name="第12工区">DATA!$T$2:$T$9</definedName>
    <definedName name="第13工区">DATA!$U$2:$U$9</definedName>
    <definedName name="第14工区">DATA!$V$2:$V$9</definedName>
    <definedName name="第15工区">DATA!$W$2:$W$9</definedName>
    <definedName name="第16工区">DATA!$X$2:$X$9</definedName>
    <definedName name="第17工区">DATA!$Y$2:$Y$9</definedName>
    <definedName name="第18工区">DATA!#REF!</definedName>
    <definedName name="第19工区">DATA!#REF!</definedName>
    <definedName name="第１工区">DATA!$I$2:$I$9</definedName>
    <definedName name="第20工区">DATA!#REF!</definedName>
    <definedName name="第２工区">DATA!$J$2:$J$9</definedName>
    <definedName name="第３工区">DATA!$K$2:$K$9</definedName>
    <definedName name="第４工区">DATA!$L$2:$L$9</definedName>
    <definedName name="第５工区">DATA!$M$2:$M$9</definedName>
    <definedName name="第６工区">DATA!$N$2:$N$9</definedName>
    <definedName name="第７工区">DATA!$O$2:$O$9</definedName>
    <definedName name="第８工区">DATA!$P$2:$P$9</definedName>
    <definedName name="第９工区">DATA!$Q$2:$Q$9</definedName>
    <definedName name="直接仮設">#REF!</definedName>
    <definedName name="内訳">#REF!</definedName>
    <definedName name="変起工伺">#REF!</definedName>
    <definedName name="変更一覧">[10]一覧データ!$U$3:$AE$24</definedName>
    <definedName name="変更調書">#REF!</definedName>
    <definedName name="変設計書">#REF!</definedName>
  </definedNames>
  <calcPr calcId="162913"/>
</workbook>
</file>

<file path=xl/calcChain.xml><?xml version="1.0" encoding="utf-8"?>
<calcChain xmlns="http://schemas.openxmlformats.org/spreadsheetml/2006/main">
  <c r="B29" i="1" l="1"/>
  <c r="AI74" i="17" l="1"/>
  <c r="AI75" i="17"/>
  <c r="AI76" i="17"/>
  <c r="AI77" i="17"/>
  <c r="AI78" i="17"/>
  <c r="AK26" i="14" l="1"/>
  <c r="AU2" i="2" l="1"/>
  <c r="AJ33" i="12" l="1"/>
  <c r="AH15" i="17"/>
  <c r="AL31" i="13"/>
  <c r="AM29" i="10"/>
  <c r="AJ33" i="9"/>
  <c r="AC17" i="12"/>
  <c r="AC14" i="12"/>
  <c r="AH7" i="19"/>
  <c r="AH5" i="19"/>
  <c r="AC11" i="13"/>
  <c r="AC8" i="13"/>
  <c r="AC11" i="10"/>
  <c r="AC8" i="10"/>
  <c r="AC17" i="9"/>
  <c r="M17" i="15" s="1"/>
  <c r="AC14" i="9"/>
  <c r="AC14" i="3"/>
  <c r="AC11" i="3"/>
  <c r="AC8" i="3"/>
  <c r="AC14" i="2"/>
  <c r="AC11" i="2"/>
  <c r="AC8" i="2"/>
  <c r="AQ28" i="1"/>
  <c r="B32" i="1" l="1"/>
  <c r="AQ32" i="1"/>
  <c r="AQ35" i="1"/>
  <c r="L17" i="17" l="1"/>
  <c r="B35" i="1" l="1"/>
  <c r="AI25" i="17" l="1"/>
  <c r="AI26" i="17"/>
  <c r="AI27" i="17"/>
  <c r="AI28" i="17"/>
  <c r="AI29" i="17"/>
  <c r="AI30" i="17"/>
  <c r="AI31" i="17"/>
  <c r="AI32" i="17"/>
  <c r="AI33" i="17"/>
  <c r="AI34" i="17"/>
  <c r="AI35" i="17"/>
  <c r="AI36" i="17"/>
  <c r="AI37" i="17"/>
  <c r="AI38" i="17"/>
  <c r="AI39" i="17"/>
  <c r="AI40" i="17"/>
  <c r="AI41" i="17"/>
  <c r="AI42" i="17"/>
  <c r="AI43" i="17"/>
  <c r="AI44" i="17"/>
  <c r="AI45" i="17"/>
  <c r="AI46" i="17"/>
  <c r="AI47" i="17"/>
  <c r="AI48" i="17"/>
  <c r="AI49" i="17"/>
  <c r="AI50" i="17"/>
  <c r="AI51" i="17"/>
  <c r="AI52" i="17"/>
  <c r="AI53" i="17"/>
  <c r="AI54" i="17"/>
  <c r="AI55" i="17"/>
  <c r="AI56" i="17"/>
  <c r="AI57" i="17"/>
  <c r="AI58" i="17"/>
  <c r="AI59" i="17"/>
  <c r="AI60" i="17"/>
  <c r="AI61" i="17"/>
  <c r="AI62" i="17"/>
  <c r="AI63" i="17"/>
  <c r="AI64" i="17"/>
  <c r="AI65" i="17"/>
  <c r="AI66" i="17"/>
  <c r="AI67" i="17"/>
  <c r="AI68" i="17"/>
  <c r="AI69" i="17"/>
  <c r="AI70" i="17"/>
  <c r="AI71" i="17"/>
  <c r="AI72" i="17"/>
  <c r="AI73" i="17"/>
  <c r="AI24" i="17"/>
  <c r="BE25" i="19" l="1"/>
  <c r="AI25" i="19" s="1"/>
  <c r="BE23" i="19"/>
  <c r="AI23" i="19" s="1"/>
  <c r="BE24" i="19"/>
  <c r="AI24" i="19" s="1"/>
  <c r="BE26" i="19"/>
  <c r="AI26" i="19" s="1"/>
  <c r="BE27" i="19"/>
  <c r="AI27" i="19" s="1"/>
  <c r="BE28" i="19"/>
  <c r="AI28" i="19" s="1"/>
  <c r="BE29" i="19"/>
  <c r="AI29" i="19" s="1"/>
  <c r="BE30" i="19"/>
  <c r="AI30" i="19" s="1"/>
  <c r="BE31" i="19"/>
  <c r="AI31" i="19" s="1"/>
  <c r="BE32" i="19"/>
  <c r="AI32" i="19" s="1"/>
  <c r="BE33" i="19"/>
  <c r="AI33" i="19" s="1"/>
  <c r="BE34" i="19"/>
  <c r="AI34" i="19" s="1"/>
  <c r="BE35" i="19"/>
  <c r="AI35" i="19" s="1"/>
  <c r="BE36" i="19"/>
  <c r="AI36" i="19" s="1"/>
  <c r="BE37" i="19"/>
  <c r="AI37" i="19" s="1"/>
  <c r="BE38" i="19"/>
  <c r="AI38" i="19" s="1"/>
  <c r="BE39" i="19"/>
  <c r="AI39" i="19" s="1"/>
  <c r="BE40" i="19"/>
  <c r="AI40" i="19" s="1"/>
  <c r="BE41" i="19"/>
  <c r="AI41" i="19" s="1"/>
  <c r="BE42" i="19"/>
  <c r="AI42" i="19" s="1"/>
  <c r="BE43" i="19"/>
  <c r="AI43" i="19" s="1"/>
  <c r="BE44" i="19"/>
  <c r="AI44" i="19" s="1"/>
  <c r="BE45" i="19"/>
  <c r="AI45" i="19" s="1"/>
  <c r="BE46" i="19"/>
  <c r="AI46" i="19" s="1"/>
  <c r="BE47" i="19"/>
  <c r="AI47" i="19" s="1"/>
  <c r="BE48" i="19"/>
  <c r="AI48" i="19" s="1"/>
  <c r="BE22" i="19"/>
  <c r="AI22" i="19" s="1"/>
  <c r="A24" i="17" l="1"/>
  <c r="AP11" i="17"/>
  <c r="A29" i="17" l="1"/>
  <c r="AN24" i="17"/>
  <c r="AF48" i="12"/>
  <c r="N48" i="12"/>
  <c r="AF43" i="9"/>
  <c r="N43" i="9"/>
  <c r="K48" i="9" s="1"/>
  <c r="K38" i="12"/>
  <c r="K38" i="9"/>
  <c r="AU2" i="13"/>
  <c r="AC14" i="10"/>
  <c r="AU2" i="10"/>
  <c r="J56" i="3"/>
  <c r="J53" i="3"/>
  <c r="J50" i="3"/>
  <c r="J47" i="3"/>
  <c r="J44" i="3"/>
  <c r="J41" i="3"/>
  <c r="J38" i="3"/>
  <c r="J35" i="3"/>
  <c r="J32" i="3"/>
  <c r="AU2" i="3"/>
  <c r="A34" i="17" l="1"/>
  <c r="AN29" i="17"/>
  <c r="AC14" i="13"/>
  <c r="N33" i="10"/>
  <c r="A39" i="17" l="1"/>
  <c r="AN34" i="17"/>
  <c r="A1" i="13"/>
  <c r="V42" i="13" s="1"/>
  <c r="A44" i="17" l="1"/>
  <c r="AN39" i="17"/>
  <c r="A1" i="3"/>
  <c r="J29" i="3" s="1"/>
  <c r="A49" i="17" l="1"/>
  <c r="AN44" i="17"/>
  <c r="A54" i="17" l="1"/>
  <c r="AN49" i="17"/>
  <c r="A59" i="17" l="1"/>
  <c r="AN54" i="17"/>
  <c r="A64" i="17" l="1"/>
  <c r="AN59" i="17"/>
  <c r="A69" i="17" l="1"/>
  <c r="AN64" i="17"/>
  <c r="AN69" i="17" l="1"/>
  <c r="A74" i="17"/>
  <c r="AN74" i="17" s="1"/>
</calcChain>
</file>

<file path=xl/comments1.xml><?xml version="1.0" encoding="utf-8"?>
<comments xmlns="http://schemas.openxmlformats.org/spreadsheetml/2006/main">
  <authors>
    <author>test</author>
  </authors>
  <commentList>
    <comment ref="AD27" authorId="0" shapeId="0">
      <text>
        <r>
          <rPr>
            <b/>
            <sz val="12"/>
            <color indexed="81"/>
            <rFont val="ＭＳ Ｐゴシック"/>
            <family val="3"/>
            <charset val="128"/>
          </rPr>
          <t>数字のみ入力
（入力例）
AMK252031号 ⇒ 31</t>
        </r>
      </text>
    </comment>
  </commentList>
</comments>
</file>

<file path=xl/comments2.xml><?xml version="1.0" encoding="utf-8"?>
<comments xmlns="http://schemas.openxmlformats.org/spreadsheetml/2006/main">
  <authors>
    <author>test</author>
  </authors>
  <commentList>
    <comment ref="AT26" authorId="0" shapeId="0">
      <text>
        <r>
          <rPr>
            <b/>
            <sz val="9"/>
            <color indexed="81"/>
            <rFont val="ＭＳ Ｐゴシック"/>
            <family val="3"/>
            <charset val="128"/>
          </rPr>
          <t>施設名のみ入力
（入力例）山田地区センター ⇒ 山田</t>
        </r>
      </text>
    </comment>
  </commentList>
</comments>
</file>

<file path=xl/comments3.xml><?xml version="1.0" encoding="utf-8"?>
<comments xmlns="http://schemas.openxmlformats.org/spreadsheetml/2006/main">
  <authors>
    <author>test</author>
  </authors>
  <commentList>
    <comment ref="K28" authorId="0" shapeId="0">
      <text>
        <r>
          <rPr>
            <b/>
            <sz val="9"/>
            <color indexed="81"/>
            <rFont val="ＭＳ Ｐゴシック"/>
            <family val="3"/>
            <charset val="128"/>
          </rPr>
          <t>数字のみ入力
（入力例）
AMK252031 ⇒ 31</t>
        </r>
      </text>
    </comment>
  </commentList>
</comments>
</file>

<file path=xl/comments4.xml><?xml version="1.0" encoding="utf-8"?>
<comments xmlns="http://schemas.openxmlformats.org/spreadsheetml/2006/main">
  <authors>
    <author>test</author>
  </authors>
  <commentList>
    <comment ref="N25" authorId="0" shapeId="0">
      <text>
        <r>
          <rPr>
            <b/>
            <sz val="9"/>
            <color indexed="81"/>
            <rFont val="ＭＳ Ｐゴシック"/>
            <family val="3"/>
            <charset val="128"/>
          </rPr>
          <t>数字のみ入力
（入力例）
AMK252031号 ⇒ 31</t>
        </r>
      </text>
    </comment>
    <comment ref="N37" authorId="0" shapeId="0">
      <text>
        <r>
          <rPr>
            <b/>
            <sz val="9"/>
            <color indexed="81"/>
            <rFont val="ＭＳ Ｐゴシック"/>
            <family val="3"/>
            <charset val="128"/>
          </rPr>
          <t>数字のみ入力</t>
        </r>
      </text>
    </comment>
    <comment ref="AE42" authorId="0" shapeId="0">
      <text>
        <r>
          <rPr>
            <b/>
            <sz val="9"/>
            <color indexed="81"/>
            <rFont val="ＭＳ Ｐゴシック"/>
            <family val="3"/>
            <charset val="128"/>
          </rPr>
          <t>数字のみ入力</t>
        </r>
      </text>
    </comment>
    <comment ref="AE53" authorId="0" shapeId="0">
      <text>
        <r>
          <rPr>
            <b/>
            <sz val="9"/>
            <color indexed="81"/>
            <rFont val="ＭＳ Ｐゴシック"/>
            <family val="3"/>
            <charset val="128"/>
          </rPr>
          <t>数字のみ入力</t>
        </r>
      </text>
    </comment>
  </commentList>
</comments>
</file>

<file path=xl/comments5.xml><?xml version="1.0" encoding="utf-8"?>
<comments xmlns="http://schemas.openxmlformats.org/spreadsheetml/2006/main">
  <authors>
    <author>test</author>
  </authors>
  <commentList>
    <comment ref="B22" authorId="0" shapeId="0">
      <text>
        <r>
          <rPr>
            <b/>
            <sz val="9"/>
            <color indexed="81"/>
            <rFont val="ＭＳ Ｐゴシック"/>
            <family val="3"/>
            <charset val="128"/>
          </rPr>
          <t>契約締結日</t>
        </r>
      </text>
    </comment>
    <comment ref="M26" authorId="0" shapeId="0">
      <text>
        <r>
          <rPr>
            <b/>
            <sz val="9"/>
            <color indexed="81"/>
            <rFont val="ＭＳ Ｐゴシック"/>
            <family val="3"/>
            <charset val="128"/>
          </rPr>
          <t>数字のみ入力
（入力例）
AMK252031 ⇒ 31</t>
        </r>
      </text>
    </comment>
    <comment ref="AF37" authorId="0" shapeId="0">
      <text>
        <r>
          <rPr>
            <b/>
            <sz val="9"/>
            <color indexed="81"/>
            <rFont val="ＭＳ Ｐゴシック"/>
            <family val="3"/>
            <charset val="128"/>
          </rPr>
          <t>数字のみ入力</t>
        </r>
      </text>
    </comment>
    <comment ref="AV43" authorId="0" shapeId="0">
      <text>
        <r>
          <rPr>
            <b/>
            <sz val="9"/>
            <color indexed="81"/>
            <rFont val="ＭＳ Ｐゴシック"/>
            <family val="3"/>
            <charset val="128"/>
          </rPr>
          <t>数字のみ入力</t>
        </r>
      </text>
    </comment>
  </commentList>
</comments>
</file>

<file path=xl/comments6.xml><?xml version="1.0" encoding="utf-8"?>
<comments xmlns="http://schemas.openxmlformats.org/spreadsheetml/2006/main">
  <authors>
    <author>test</author>
  </authors>
  <commentList>
    <comment ref="L13" authorId="0" shapeId="0">
      <text>
        <r>
          <rPr>
            <b/>
            <sz val="9"/>
            <color indexed="81"/>
            <rFont val="ＭＳ Ｐゴシック"/>
            <family val="3"/>
            <charset val="128"/>
          </rPr>
          <t>数字のみ入力
（入力例）
AMK252031 ⇒ 31</t>
        </r>
      </text>
    </comment>
    <comment ref="V23" authorId="0" shapeId="0">
      <text>
        <r>
          <rPr>
            <b/>
            <sz val="9"/>
            <color indexed="81"/>
            <rFont val="ＭＳ Ｐゴシック"/>
            <family val="3"/>
            <charset val="128"/>
          </rPr>
          <t>【時間の入力】
作業開始時間　～　作業終了時間
　　（00：00）　　　　　　　（00：00）</t>
        </r>
      </text>
    </comment>
  </commentList>
</comments>
</file>

<file path=xl/comments7.xml><?xml version="1.0" encoding="utf-8"?>
<comments xmlns="http://schemas.openxmlformats.org/spreadsheetml/2006/main">
  <authors>
    <author>test</author>
  </authors>
  <commentList>
    <comment ref="T21" authorId="0" shapeId="0">
      <text>
        <r>
          <rPr>
            <b/>
            <sz val="9"/>
            <color indexed="81"/>
            <rFont val="ＭＳ Ｐゴシック"/>
            <family val="3"/>
            <charset val="128"/>
          </rPr>
          <t>数字のみ入力</t>
        </r>
      </text>
    </comment>
    <comment ref="X21" authorId="0" shapeId="0">
      <text>
        <r>
          <rPr>
            <b/>
            <sz val="9"/>
            <color indexed="81"/>
            <rFont val="ＭＳ Ｐゴシック"/>
            <family val="3"/>
            <charset val="128"/>
          </rPr>
          <t>【時間の入力】
作業開始時間　～　作業終了時間
　　（00：00）　　　　　　　（00：00）</t>
        </r>
      </text>
    </comment>
  </commentList>
</comments>
</file>

<file path=xl/comments8.xml><?xml version="1.0" encoding="utf-8"?>
<comments xmlns="http://schemas.openxmlformats.org/spreadsheetml/2006/main">
  <authors>
    <author>test</author>
  </authors>
  <commentList>
    <comment ref="K28" authorId="0" shapeId="0">
      <text>
        <r>
          <rPr>
            <b/>
            <sz val="9"/>
            <color indexed="81"/>
            <rFont val="ＭＳ Ｐゴシック"/>
            <family val="3"/>
            <charset val="128"/>
          </rPr>
          <t>数字のみ入力
（入力例）
AMK252031 ⇒ 31</t>
        </r>
      </text>
    </comment>
  </commentList>
</comments>
</file>

<file path=xl/sharedStrings.xml><?xml version="1.0" encoding="utf-8"?>
<sst xmlns="http://schemas.openxmlformats.org/spreadsheetml/2006/main" count="645" uniqueCount="256">
  <si>
    <t>日</t>
    <rPh sb="0" eb="1">
      <t>ニチ</t>
    </rPh>
    <phoneticPr fontId="2"/>
  </si>
  <si>
    <t>月</t>
    <rPh sb="0" eb="1">
      <t>ガツ</t>
    </rPh>
    <phoneticPr fontId="2"/>
  </si>
  <si>
    <t>年</t>
    <rPh sb="0" eb="1">
      <t>ネン</t>
    </rPh>
    <phoneticPr fontId="2"/>
  </si>
  <si>
    <t>令和</t>
  </si>
  <si>
    <t>商号又は名称</t>
    <rPh sb="0" eb="2">
      <t>ショウゴウ</t>
    </rPh>
    <rPh sb="2" eb="3">
      <t>マタ</t>
    </rPh>
    <rPh sb="4" eb="6">
      <t>メイショウ</t>
    </rPh>
    <phoneticPr fontId="2"/>
  </si>
  <si>
    <t>一般競争入札参加申込書</t>
    <rPh sb="0" eb="2">
      <t>イッパン</t>
    </rPh>
    <rPh sb="2" eb="4">
      <t>キョウソウ</t>
    </rPh>
    <rPh sb="4" eb="6">
      <t>ニュウサツ</t>
    </rPh>
    <rPh sb="6" eb="8">
      <t>サンカ</t>
    </rPh>
    <rPh sb="8" eb="11">
      <t>モウシコミショ</t>
    </rPh>
    <phoneticPr fontId="2"/>
  </si>
  <si>
    <t>　なお、書類の内容については、事実と相違ないことを誓約します。</t>
    <rPh sb="4" eb="6">
      <t>ショルイ</t>
    </rPh>
    <rPh sb="7" eb="9">
      <t>ナイヨウ</t>
    </rPh>
    <rPh sb="15" eb="17">
      <t>ジジツ</t>
    </rPh>
    <rPh sb="18" eb="20">
      <t>ソウイ</t>
    </rPh>
    <rPh sb="25" eb="27">
      <t>セイヤク</t>
    </rPh>
    <phoneticPr fontId="2"/>
  </si>
  <si>
    <t>工区</t>
    <rPh sb="0" eb="2">
      <t>コウク</t>
    </rPh>
    <phoneticPr fontId="2"/>
  </si>
  <si>
    <t>委託業務の名称</t>
    <rPh sb="0" eb="2">
      <t>イタク</t>
    </rPh>
    <rPh sb="2" eb="4">
      <t>ギョウム</t>
    </rPh>
    <rPh sb="5" eb="7">
      <t>メイショウ</t>
    </rPh>
    <phoneticPr fontId="2"/>
  </si>
  <si>
    <t>委託番号</t>
    <rPh sb="0" eb="2">
      <t>イタク</t>
    </rPh>
    <rPh sb="2" eb="4">
      <t>バンゴウ</t>
    </rPh>
    <phoneticPr fontId="2"/>
  </si>
  <si>
    <t>所在地</t>
    <rPh sb="0" eb="3">
      <t>ショザイチ</t>
    </rPh>
    <phoneticPr fontId="2"/>
  </si>
  <si>
    <t>【添付書類】</t>
    <rPh sb="1" eb="3">
      <t>テンプ</t>
    </rPh>
    <rPh sb="3" eb="5">
      <t>ショルイ</t>
    </rPh>
    <phoneticPr fontId="2"/>
  </si>
  <si>
    <t>１．添付書類</t>
    <rPh sb="2" eb="4">
      <t>テンプ</t>
    </rPh>
    <rPh sb="4" eb="6">
      <t>ショルイ</t>
    </rPh>
    <phoneticPr fontId="2"/>
  </si>
  <si>
    <t>２．注意事項</t>
    <rPh sb="2" eb="4">
      <t>チュウイ</t>
    </rPh>
    <rPh sb="4" eb="6">
      <t>ジコウ</t>
    </rPh>
    <phoneticPr fontId="2"/>
  </si>
  <si>
    <t>　①　定款又は営業に係る証明</t>
    <rPh sb="3" eb="5">
      <t>テイカン</t>
    </rPh>
    <rPh sb="5" eb="6">
      <t>マタ</t>
    </rPh>
    <rPh sb="7" eb="9">
      <t>エイギョウ</t>
    </rPh>
    <rPh sb="10" eb="11">
      <t>カカワ</t>
    </rPh>
    <rPh sb="12" eb="14">
      <t>ショウメイ</t>
    </rPh>
    <phoneticPr fontId="2"/>
  </si>
  <si>
    <t>　②　納税に係る証明</t>
    <rPh sb="3" eb="5">
      <t>ノウゼイ</t>
    </rPh>
    <rPh sb="6" eb="7">
      <t>カカワ</t>
    </rPh>
    <rPh sb="8" eb="10">
      <t>ショウメイ</t>
    </rPh>
    <phoneticPr fontId="2"/>
  </si>
  <si>
    <t>　③　印鑑証明書</t>
    <rPh sb="3" eb="5">
      <t>インカン</t>
    </rPh>
    <rPh sb="5" eb="8">
      <t>ショウメイショ</t>
    </rPh>
    <phoneticPr fontId="2"/>
  </si>
  <si>
    <t>　⑤　除排雪作業業務実績報告書</t>
    <rPh sb="3" eb="6">
      <t>ジョハイセツ</t>
    </rPh>
    <rPh sb="6" eb="8">
      <t>サギョウ</t>
    </rPh>
    <rPh sb="8" eb="10">
      <t>ギョウム</t>
    </rPh>
    <rPh sb="10" eb="12">
      <t>ジッセキ</t>
    </rPh>
    <rPh sb="12" eb="15">
      <t>ホウコクショ</t>
    </rPh>
    <phoneticPr fontId="2"/>
  </si>
  <si>
    <t>　⑥　除排雪機械運転員調書</t>
    <rPh sb="3" eb="6">
      <t>ジョハイセツ</t>
    </rPh>
    <rPh sb="6" eb="8">
      <t>キカイ</t>
    </rPh>
    <rPh sb="8" eb="11">
      <t>ウンテンイン</t>
    </rPh>
    <rPh sb="11" eb="13">
      <t>チョウショ</t>
    </rPh>
    <phoneticPr fontId="2"/>
  </si>
  <si>
    <t>代表者職氏名</t>
    <rPh sb="0" eb="3">
      <t>ダイヒョウシャ</t>
    </rPh>
    <rPh sb="3" eb="4">
      <t>ショク</t>
    </rPh>
    <rPh sb="4" eb="6">
      <t>シメイ</t>
    </rPh>
    <phoneticPr fontId="2"/>
  </si>
  <si>
    <t>　除排雪作業の業務実績について、次のとおり報告します。</t>
    <rPh sb="1" eb="4">
      <t>ジョハイセツ</t>
    </rPh>
    <rPh sb="4" eb="6">
      <t>サギョウ</t>
    </rPh>
    <rPh sb="7" eb="9">
      <t>ギョウム</t>
    </rPh>
    <rPh sb="9" eb="11">
      <t>ジッセキ</t>
    </rPh>
    <rPh sb="16" eb="17">
      <t>ツギ</t>
    </rPh>
    <rPh sb="21" eb="23">
      <t>ホウコク</t>
    </rPh>
    <phoneticPr fontId="2"/>
  </si>
  <si>
    <t>年度</t>
    <rPh sb="0" eb="2">
      <t>ネンド</t>
    </rPh>
    <phoneticPr fontId="2"/>
  </si>
  <si>
    <t>作業場所（路線名）</t>
    <rPh sb="0" eb="2">
      <t>サギョウ</t>
    </rPh>
    <rPh sb="2" eb="4">
      <t>バショ</t>
    </rPh>
    <rPh sb="5" eb="7">
      <t>ロセン</t>
    </rPh>
    <rPh sb="7" eb="8">
      <t>メイ</t>
    </rPh>
    <phoneticPr fontId="2"/>
  </si>
  <si>
    <t>発 注 者</t>
    <rPh sb="0" eb="1">
      <t>ハッ</t>
    </rPh>
    <rPh sb="2" eb="3">
      <t>チュウ</t>
    </rPh>
    <rPh sb="4" eb="5">
      <t>モノ</t>
    </rPh>
    <phoneticPr fontId="2"/>
  </si>
  <si>
    <t>備　考</t>
    <rPh sb="0" eb="1">
      <t>ソナエ</t>
    </rPh>
    <rPh sb="2" eb="3">
      <t>コウ</t>
    </rPh>
    <phoneticPr fontId="2"/>
  </si>
  <si>
    <t>氏　　名</t>
    <rPh sb="0" eb="1">
      <t>シ</t>
    </rPh>
    <rPh sb="3" eb="4">
      <t>メイ</t>
    </rPh>
    <phoneticPr fontId="2"/>
  </si>
  <si>
    <t>年齢</t>
    <rPh sb="0" eb="2">
      <t>ネンレイ</t>
    </rPh>
    <phoneticPr fontId="2"/>
  </si>
  <si>
    <t>生年月日</t>
    <rPh sb="0" eb="2">
      <t>セイネン</t>
    </rPh>
    <rPh sb="2" eb="4">
      <t>ガッピ</t>
    </rPh>
    <phoneticPr fontId="2"/>
  </si>
  <si>
    <t>免許又は資格</t>
    <rPh sb="0" eb="2">
      <t>メンキョ</t>
    </rPh>
    <rPh sb="2" eb="3">
      <t>マタ</t>
    </rPh>
    <rPh sb="4" eb="6">
      <t>シカク</t>
    </rPh>
    <phoneticPr fontId="2"/>
  </si>
  <si>
    <t>取　得
年月日</t>
    <rPh sb="0" eb="1">
      <t>トリ</t>
    </rPh>
    <rPh sb="2" eb="3">
      <t>トク</t>
    </rPh>
    <rPh sb="4" eb="7">
      <t>ネンガッピ</t>
    </rPh>
    <phoneticPr fontId="2"/>
  </si>
  <si>
    <t>経験
年数</t>
    <rPh sb="0" eb="2">
      <t>ケイケン</t>
    </rPh>
    <rPh sb="3" eb="5">
      <t>ネンスウ</t>
    </rPh>
    <phoneticPr fontId="2"/>
  </si>
  <si>
    <t>運転機械
登録番号</t>
    <rPh sb="0" eb="2">
      <t>ウンテン</t>
    </rPh>
    <rPh sb="2" eb="4">
      <t>キカイ</t>
    </rPh>
    <rPh sb="5" eb="7">
      <t>トウロク</t>
    </rPh>
    <rPh sb="7" eb="9">
      <t>バンゴウ</t>
    </rPh>
    <phoneticPr fontId="2"/>
  </si>
  <si>
    <t>　①　運転免許証の写し</t>
    <rPh sb="3" eb="5">
      <t>ウンテン</t>
    </rPh>
    <rPh sb="5" eb="7">
      <t>メンキョ</t>
    </rPh>
    <rPh sb="9" eb="10">
      <t>ウツ</t>
    </rPh>
    <phoneticPr fontId="2"/>
  </si>
  <si>
    <t>　③　運転員の健康保険証の写し（通年雇用者）又は給与支払明細書の写し（期間限定雇</t>
    <rPh sb="3" eb="6">
      <t>ウンテンイン</t>
    </rPh>
    <rPh sb="7" eb="9">
      <t>ケンコウ</t>
    </rPh>
    <rPh sb="9" eb="12">
      <t>ホケンショウ</t>
    </rPh>
    <rPh sb="13" eb="14">
      <t>ウツ</t>
    </rPh>
    <rPh sb="16" eb="18">
      <t>ツウネン</t>
    </rPh>
    <rPh sb="18" eb="21">
      <t>コヨウシャ</t>
    </rPh>
    <rPh sb="22" eb="23">
      <t>マタ</t>
    </rPh>
    <rPh sb="24" eb="26">
      <t>キュウヨ</t>
    </rPh>
    <rPh sb="26" eb="28">
      <t>シハライ</t>
    </rPh>
    <rPh sb="28" eb="31">
      <t>メイサイショ</t>
    </rPh>
    <rPh sb="32" eb="33">
      <t>ウツ</t>
    </rPh>
    <rPh sb="35" eb="37">
      <t>キカン</t>
    </rPh>
    <rPh sb="37" eb="39">
      <t>ゲンテイ</t>
    </rPh>
    <rPh sb="39" eb="40">
      <t>ヤトイ</t>
    </rPh>
    <phoneticPr fontId="2"/>
  </si>
  <si>
    <t>　　用者）</t>
    <rPh sb="2" eb="3">
      <t>ヨウ</t>
    </rPh>
    <rPh sb="3" eb="4">
      <t>シャ</t>
    </rPh>
    <phoneticPr fontId="2"/>
  </si>
  <si>
    <t>担 当
工 区</t>
    <rPh sb="0" eb="1">
      <t>タン</t>
    </rPh>
    <rPh sb="2" eb="3">
      <t>トウ</t>
    </rPh>
    <rPh sb="4" eb="5">
      <t>コウ</t>
    </rPh>
    <rPh sb="6" eb="7">
      <t>ク</t>
    </rPh>
    <phoneticPr fontId="2"/>
  </si>
  <si>
    <t>受注者</t>
    <rPh sb="0" eb="2">
      <t>ジュチュウ</t>
    </rPh>
    <rPh sb="2" eb="3">
      <t>シャ</t>
    </rPh>
    <phoneticPr fontId="2"/>
  </si>
  <si>
    <t>住所</t>
    <rPh sb="0" eb="2">
      <t>ジュウショ</t>
    </rPh>
    <phoneticPr fontId="2"/>
  </si>
  <si>
    <t>氏名</t>
    <rPh sb="0" eb="2">
      <t>シメイ</t>
    </rPh>
    <phoneticPr fontId="2"/>
  </si>
  <si>
    <t>委託業務名</t>
    <rPh sb="0" eb="2">
      <t>イタク</t>
    </rPh>
    <rPh sb="2" eb="4">
      <t>ギョウム</t>
    </rPh>
    <rPh sb="4" eb="5">
      <t>メイ</t>
    </rPh>
    <phoneticPr fontId="2"/>
  </si>
  <si>
    <t>委託箇所</t>
    <rPh sb="0" eb="2">
      <t>イタク</t>
    </rPh>
    <rPh sb="2" eb="4">
      <t>カショ</t>
    </rPh>
    <phoneticPr fontId="2"/>
  </si>
  <si>
    <t>履行期間</t>
    <rPh sb="0" eb="2">
      <t>リコウ</t>
    </rPh>
    <rPh sb="2" eb="4">
      <t>キカン</t>
    </rPh>
    <phoneticPr fontId="2"/>
  </si>
  <si>
    <t>業務着手日</t>
    <rPh sb="0" eb="2">
      <t>ギョウム</t>
    </rPh>
    <rPh sb="2" eb="4">
      <t>チャクシュ</t>
    </rPh>
    <rPh sb="4" eb="5">
      <t>ビ</t>
    </rPh>
    <phoneticPr fontId="2"/>
  </si>
  <si>
    <t>その他</t>
    <rPh sb="2" eb="3">
      <t>タ</t>
    </rPh>
    <phoneticPr fontId="2"/>
  </si>
  <si>
    <t>受注者</t>
    <rPh sb="0" eb="3">
      <t>ジュチュウシャ</t>
    </rPh>
    <phoneticPr fontId="2"/>
  </si>
  <si>
    <t>業務主任技術者通知書</t>
    <rPh sb="0" eb="2">
      <t>ギョウム</t>
    </rPh>
    <rPh sb="2" eb="4">
      <t>シュニン</t>
    </rPh>
    <rPh sb="4" eb="7">
      <t>ギジュツシャ</t>
    </rPh>
    <rPh sb="7" eb="10">
      <t>ツウチショ</t>
    </rPh>
    <phoneticPr fontId="2"/>
  </si>
  <si>
    <t>　下記のとおり定めたので通知します。</t>
    <rPh sb="1" eb="3">
      <t>カキ</t>
    </rPh>
    <rPh sb="7" eb="8">
      <t>サダ</t>
    </rPh>
    <rPh sb="12" eb="14">
      <t>ツウチ</t>
    </rPh>
    <phoneticPr fontId="2"/>
  </si>
  <si>
    <t>氏　名</t>
    <rPh sb="0" eb="1">
      <t>シ</t>
    </rPh>
    <rPh sb="2" eb="3">
      <t>メイ</t>
    </rPh>
    <phoneticPr fontId="2"/>
  </si>
  <si>
    <t>年齢</t>
    <rPh sb="0" eb="2">
      <t>ネンレイ</t>
    </rPh>
    <phoneticPr fontId="2"/>
  </si>
  <si>
    <t>保有資格</t>
    <rPh sb="0" eb="2">
      <t>ホユウ</t>
    </rPh>
    <rPh sb="2" eb="4">
      <t>シカク</t>
    </rPh>
    <phoneticPr fontId="2"/>
  </si>
  <si>
    <t>資格者証交付番号</t>
    <rPh sb="0" eb="3">
      <t>シカクシャ</t>
    </rPh>
    <rPh sb="3" eb="4">
      <t>ショウ</t>
    </rPh>
    <rPh sb="4" eb="6">
      <t>コウフ</t>
    </rPh>
    <rPh sb="6" eb="8">
      <t>バンゴウ</t>
    </rPh>
    <phoneticPr fontId="2"/>
  </si>
  <si>
    <t>取得年月日</t>
    <rPh sb="0" eb="2">
      <t>シュトク</t>
    </rPh>
    <rPh sb="2" eb="5">
      <t>ネンガッピ</t>
    </rPh>
    <phoneticPr fontId="2"/>
  </si>
  <si>
    <t>業務委託料</t>
    <rPh sb="0" eb="2">
      <t>ギョウム</t>
    </rPh>
    <rPh sb="2" eb="4">
      <t>イタク</t>
    </rPh>
    <rPh sb="4" eb="5">
      <t>リョウ</t>
    </rPh>
    <phoneticPr fontId="2"/>
  </si>
  <si>
    <t>自</t>
    <rPh sb="0" eb="1">
      <t>ジ</t>
    </rPh>
    <phoneticPr fontId="2"/>
  </si>
  <si>
    <t>至</t>
    <rPh sb="0" eb="1">
      <t>イタ</t>
    </rPh>
    <phoneticPr fontId="2"/>
  </si>
  <si>
    <t>委 託 業 務 着 手 届</t>
    <rPh sb="0" eb="1">
      <t>イ</t>
    </rPh>
    <rPh sb="2" eb="3">
      <t>タク</t>
    </rPh>
    <rPh sb="4" eb="5">
      <t>ギョウ</t>
    </rPh>
    <phoneticPr fontId="2"/>
  </si>
  <si>
    <t>委託業務名</t>
    <rPh sb="0" eb="2">
      <t>イタク</t>
    </rPh>
    <rPh sb="2" eb="4">
      <t>ギョウム</t>
    </rPh>
    <rPh sb="4" eb="5">
      <t>ナ</t>
    </rPh>
    <phoneticPr fontId="2"/>
  </si>
  <si>
    <t>・</t>
    <phoneticPr fontId="2"/>
  </si>
  <si>
    <t>業務主任技術者</t>
    <rPh sb="0" eb="2">
      <t>ギョウム</t>
    </rPh>
    <rPh sb="2" eb="4">
      <t>シュニン</t>
    </rPh>
    <rPh sb="4" eb="7">
      <t>ギジュツシャ</t>
    </rPh>
    <phoneticPr fontId="2"/>
  </si>
  <si>
    <t>氏名及び年齢</t>
    <rPh sb="0" eb="2">
      <t>シメイ</t>
    </rPh>
    <rPh sb="2" eb="3">
      <t>オヨ</t>
    </rPh>
    <rPh sb="4" eb="6">
      <t>ネンレイ</t>
    </rPh>
    <phoneticPr fontId="2"/>
  </si>
  <si>
    <t>緊急連絡先</t>
    <rPh sb="0" eb="2">
      <t>キンキュウ</t>
    </rPh>
    <rPh sb="2" eb="5">
      <t>レンラクサキ</t>
    </rPh>
    <phoneticPr fontId="2"/>
  </si>
  <si>
    <t>氏　　名</t>
    <rPh sb="0" eb="1">
      <t>シ</t>
    </rPh>
    <rPh sb="3" eb="4">
      <t>メイ</t>
    </rPh>
    <phoneticPr fontId="2"/>
  </si>
  <si>
    <t>緊急連絡先（携帯）</t>
    <rPh sb="0" eb="2">
      <t>キンキュウ</t>
    </rPh>
    <rPh sb="2" eb="4">
      <t>レンラク</t>
    </rPh>
    <rPh sb="4" eb="5">
      <t>サキ</t>
    </rPh>
    <rPh sb="6" eb="8">
      <t>ケイタイ</t>
    </rPh>
    <phoneticPr fontId="2"/>
  </si>
  <si>
    <t>情報連絡員</t>
    <rPh sb="0" eb="2">
      <t>ジョウホウ</t>
    </rPh>
    <rPh sb="2" eb="5">
      <t>レンラクイン</t>
    </rPh>
    <phoneticPr fontId="2"/>
  </si>
  <si>
    <t>年 齢</t>
    <rPh sb="0" eb="1">
      <t>ネン</t>
    </rPh>
    <rPh sb="2" eb="3">
      <t>トシ</t>
    </rPh>
    <phoneticPr fontId="2"/>
  </si>
  <si>
    <t>資 格 名</t>
    <rPh sb="0" eb="1">
      <t>シ</t>
    </rPh>
    <rPh sb="2" eb="3">
      <t>カク</t>
    </rPh>
    <rPh sb="4" eb="5">
      <t>メイ</t>
    </rPh>
    <phoneticPr fontId="2"/>
  </si>
  <si>
    <t>※　保有する資格を証する証明書の写しを添付すること。</t>
    <rPh sb="2" eb="4">
      <t>ホユウ</t>
    </rPh>
    <rPh sb="6" eb="8">
      <t>シカク</t>
    </rPh>
    <rPh sb="9" eb="10">
      <t>ショウ</t>
    </rPh>
    <rPh sb="12" eb="14">
      <t>ショウメイ</t>
    </rPh>
    <rPh sb="14" eb="15">
      <t>ショ</t>
    </rPh>
    <rPh sb="16" eb="17">
      <t>ウツ</t>
    </rPh>
    <rPh sb="19" eb="21">
      <t>テンプ</t>
    </rPh>
    <phoneticPr fontId="2"/>
  </si>
  <si>
    <t>委 託 業 務 完 了 届</t>
    <rPh sb="0" eb="1">
      <t>イ</t>
    </rPh>
    <rPh sb="2" eb="3">
      <t>タク</t>
    </rPh>
    <rPh sb="4" eb="5">
      <t>ギョウ</t>
    </rPh>
    <rPh sb="8" eb="9">
      <t>カン</t>
    </rPh>
    <rPh sb="10" eb="11">
      <t>リョウ</t>
    </rPh>
    <phoneticPr fontId="2"/>
  </si>
  <si>
    <t>　下記のとおり業務に着手したので、届け出ます。</t>
    <rPh sb="1" eb="3">
      <t>カキ</t>
    </rPh>
    <rPh sb="7" eb="9">
      <t>ギョウム</t>
    </rPh>
    <rPh sb="10" eb="12">
      <t>チャクシュ</t>
    </rPh>
    <rPh sb="17" eb="18">
      <t>トド</t>
    </rPh>
    <rPh sb="19" eb="20">
      <t>デ</t>
    </rPh>
    <phoneticPr fontId="2"/>
  </si>
  <si>
    <t>　下記のとおり業務が完了したので、届け出ます。</t>
    <rPh sb="1" eb="3">
      <t>カキ</t>
    </rPh>
    <rPh sb="7" eb="9">
      <t>ギョウム</t>
    </rPh>
    <rPh sb="10" eb="12">
      <t>カンリョウ</t>
    </rPh>
    <rPh sb="17" eb="18">
      <t>トド</t>
    </rPh>
    <rPh sb="19" eb="20">
      <t>デ</t>
    </rPh>
    <phoneticPr fontId="2"/>
  </si>
  <si>
    <t>契約金額</t>
    <rPh sb="0" eb="2">
      <t>ケイヤク</t>
    </rPh>
    <rPh sb="2" eb="4">
      <t>キンガク</t>
    </rPh>
    <phoneticPr fontId="2"/>
  </si>
  <si>
    <t>業務完了日</t>
    <rPh sb="0" eb="2">
      <t>ギョウム</t>
    </rPh>
    <rPh sb="2" eb="4">
      <t>カンリョウ</t>
    </rPh>
    <rPh sb="4" eb="5">
      <t>ビ</t>
    </rPh>
    <phoneticPr fontId="2"/>
  </si>
  <si>
    <t>除雪機械運転員</t>
    <rPh sb="0" eb="2">
      <t>ジョセツ</t>
    </rPh>
    <rPh sb="2" eb="4">
      <t>キカイ</t>
    </rPh>
    <rPh sb="4" eb="7">
      <t>ウンテンイン</t>
    </rPh>
    <phoneticPr fontId="2"/>
  </si>
  <si>
    <t>使用除雪機械</t>
    <rPh sb="0" eb="2">
      <t>シヨウ</t>
    </rPh>
    <rPh sb="2" eb="4">
      <t>ジョセツ</t>
    </rPh>
    <rPh sb="4" eb="6">
      <t>キカイ</t>
    </rPh>
    <phoneticPr fontId="2"/>
  </si>
  <si>
    <t>重量</t>
    <rPh sb="0" eb="2">
      <t>ジュウリョウ</t>
    </rPh>
    <phoneticPr fontId="2"/>
  </si>
  <si>
    <t>登録番号</t>
    <rPh sb="0" eb="2">
      <t>トウロク</t>
    </rPh>
    <rPh sb="2" eb="4">
      <t>バンゴウ</t>
    </rPh>
    <phoneticPr fontId="2"/>
  </si>
  <si>
    <t>生年月日</t>
    <rPh sb="0" eb="2">
      <t>セイネン</t>
    </rPh>
    <rPh sb="2" eb="4">
      <t>ガッピ</t>
    </rPh>
    <phoneticPr fontId="2"/>
  </si>
  <si>
    <t>情報連絡員
主任技術者</t>
    <rPh sb="0" eb="2">
      <t>ジョウホウ</t>
    </rPh>
    <rPh sb="2" eb="5">
      <t>レンラクイン</t>
    </rPh>
    <rPh sb="6" eb="8">
      <t>シュニン</t>
    </rPh>
    <rPh sb="8" eb="11">
      <t>ギジュツシャ</t>
    </rPh>
    <phoneticPr fontId="2"/>
  </si>
  <si>
    <t>型　　式</t>
    <rPh sb="0" eb="1">
      <t>カタ</t>
    </rPh>
    <rPh sb="3" eb="4">
      <t>シキ</t>
    </rPh>
    <phoneticPr fontId="2"/>
  </si>
  <si>
    <t>経験
年数</t>
    <rPh sb="0" eb="2">
      <t>ケイケン</t>
    </rPh>
    <rPh sb="3" eb="5">
      <t>ネンスウ</t>
    </rPh>
    <phoneticPr fontId="2"/>
  </si>
  <si>
    <t>主任技術者</t>
    <rPh sb="0" eb="2">
      <t>シュニン</t>
    </rPh>
    <rPh sb="2" eb="5">
      <t>ギジュツシャ</t>
    </rPh>
    <phoneticPr fontId="2"/>
  </si>
  <si>
    <t>携帯番号</t>
    <rPh sb="0" eb="2">
      <t>ケイタイ</t>
    </rPh>
    <rPh sb="2" eb="4">
      <t>バンゴウ</t>
    </rPh>
    <phoneticPr fontId="2"/>
  </si>
  <si>
    <t>【添付書類】</t>
    <rPh sb="1" eb="3">
      <t>テンプ</t>
    </rPh>
    <rPh sb="3" eb="5">
      <t>ショルイ</t>
    </rPh>
    <phoneticPr fontId="2"/>
  </si>
  <si>
    <t>●除雪機械に関するもの</t>
    <rPh sb="1" eb="3">
      <t>ジョセツ</t>
    </rPh>
    <rPh sb="3" eb="5">
      <t>キカイ</t>
    </rPh>
    <rPh sb="6" eb="7">
      <t>カン</t>
    </rPh>
    <phoneticPr fontId="2"/>
  </si>
  <si>
    <t>　　任意保険加入証の写し</t>
    <phoneticPr fontId="2"/>
  </si>
  <si>
    <t>●運転員に関するもの</t>
    <rPh sb="1" eb="4">
      <t>ウンテンイン</t>
    </rPh>
    <rPh sb="5" eb="6">
      <t>カン</t>
    </rPh>
    <phoneticPr fontId="2"/>
  </si>
  <si>
    <t>　・運転免許証の写し</t>
    <rPh sb="2" eb="4">
      <t>ウンテン</t>
    </rPh>
    <rPh sb="4" eb="7">
      <t>メンキョショウ</t>
    </rPh>
    <rPh sb="8" eb="9">
      <t>ウツ</t>
    </rPh>
    <phoneticPr fontId="2"/>
  </si>
  <si>
    <t>※　入札参加申込み時に提出した書類に変更がない場合は、添付書類の提出は不要です。</t>
    <rPh sb="2" eb="4">
      <t>ニュウサツ</t>
    </rPh>
    <rPh sb="4" eb="6">
      <t>サンカ</t>
    </rPh>
    <rPh sb="6" eb="8">
      <t>モウシコ</t>
    </rPh>
    <rPh sb="9" eb="10">
      <t>ジ</t>
    </rPh>
    <rPh sb="11" eb="13">
      <t>テイシュツ</t>
    </rPh>
    <rPh sb="15" eb="17">
      <t>ショルイ</t>
    </rPh>
    <rPh sb="18" eb="20">
      <t>ヘンコウ</t>
    </rPh>
    <rPh sb="23" eb="25">
      <t>バアイ</t>
    </rPh>
    <rPh sb="27" eb="29">
      <t>テンプ</t>
    </rPh>
    <rPh sb="29" eb="31">
      <t>ショルイ</t>
    </rPh>
    <rPh sb="32" eb="34">
      <t>テイシュツ</t>
    </rPh>
    <rPh sb="35" eb="37">
      <t>フヨウ</t>
    </rPh>
    <phoneticPr fontId="2"/>
  </si>
  <si>
    <t>取得月日</t>
    <rPh sb="0" eb="2">
      <t>シュトク</t>
    </rPh>
    <rPh sb="2" eb="4">
      <t>ガッピ</t>
    </rPh>
    <phoneticPr fontId="2"/>
  </si>
  <si>
    <t>設計図書等閲覧（貸出）申請書</t>
    <rPh sb="0" eb="2">
      <t>セッケイ</t>
    </rPh>
    <rPh sb="2" eb="4">
      <t>トショ</t>
    </rPh>
    <rPh sb="4" eb="5">
      <t>ナド</t>
    </rPh>
    <rPh sb="5" eb="7">
      <t>エツラン</t>
    </rPh>
    <rPh sb="8" eb="10">
      <t>カシダシ</t>
    </rPh>
    <rPh sb="11" eb="14">
      <t>シンセイショ</t>
    </rPh>
    <phoneticPr fontId="2"/>
  </si>
  <si>
    <t>　次の業務委託の設計図書等の閲覧（貸出）を申請します。</t>
    <rPh sb="1" eb="2">
      <t>ツギ</t>
    </rPh>
    <rPh sb="3" eb="5">
      <t>ギョウム</t>
    </rPh>
    <rPh sb="5" eb="7">
      <t>イタク</t>
    </rPh>
    <rPh sb="8" eb="10">
      <t>セッケイ</t>
    </rPh>
    <rPh sb="10" eb="12">
      <t>トショ</t>
    </rPh>
    <rPh sb="12" eb="13">
      <t>ナド</t>
    </rPh>
    <rPh sb="14" eb="16">
      <t>エツラン</t>
    </rPh>
    <rPh sb="17" eb="19">
      <t>カシダシ</t>
    </rPh>
    <rPh sb="21" eb="23">
      <t>シンセイ</t>
    </rPh>
    <phoneticPr fontId="2"/>
  </si>
  <si>
    <t>勤務先</t>
    <rPh sb="0" eb="3">
      <t>キンムサキ</t>
    </rPh>
    <phoneticPr fontId="2"/>
  </si>
  <si>
    <t>電話</t>
    <rPh sb="0" eb="2">
      <t>デンワ</t>
    </rPh>
    <phoneticPr fontId="2"/>
  </si>
  <si>
    <t>申請年月日</t>
    <rPh sb="0" eb="2">
      <t>シンセイ</t>
    </rPh>
    <rPh sb="2" eb="5">
      <t>ネンガッピ</t>
    </rPh>
    <phoneticPr fontId="2"/>
  </si>
  <si>
    <t>委託名</t>
    <rPh sb="0" eb="2">
      <t>イタク</t>
    </rPh>
    <rPh sb="2" eb="3">
      <t>ナ</t>
    </rPh>
    <phoneticPr fontId="2"/>
  </si>
  <si>
    <t>　（該当する項目に○をしてください。）</t>
    <rPh sb="2" eb="4">
      <t>ガイトウ</t>
    </rPh>
    <rPh sb="6" eb="8">
      <t>コウモク</t>
    </rPh>
    <phoneticPr fontId="2"/>
  </si>
  <si>
    <t>閲覧（貸出）書類</t>
    <rPh sb="0" eb="2">
      <t>エツラン</t>
    </rPh>
    <rPh sb="3" eb="5">
      <t>カシダシ</t>
    </rPh>
    <rPh sb="6" eb="8">
      <t>ショルイ</t>
    </rPh>
    <phoneticPr fontId="2"/>
  </si>
  <si>
    <t>仕様書</t>
    <rPh sb="0" eb="3">
      <t>シヨウショ</t>
    </rPh>
    <phoneticPr fontId="2"/>
  </si>
  <si>
    <t>図面</t>
    <rPh sb="0" eb="2">
      <t>ズメン</t>
    </rPh>
    <phoneticPr fontId="2"/>
  </si>
  <si>
    <t>金額を記載しない内訳書</t>
    <rPh sb="0" eb="2">
      <t>キンガク</t>
    </rPh>
    <rPh sb="3" eb="5">
      <t>キサイ</t>
    </rPh>
    <rPh sb="8" eb="11">
      <t>ウチワケショ</t>
    </rPh>
    <phoneticPr fontId="2"/>
  </si>
  <si>
    <t>参考図書</t>
    <rPh sb="0" eb="2">
      <t>サンコウ</t>
    </rPh>
    <rPh sb="2" eb="4">
      <t>トショ</t>
    </rPh>
    <phoneticPr fontId="2"/>
  </si>
  <si>
    <t>閲覧（貸出）年月日</t>
    <rPh sb="0" eb="2">
      <t>エツラン</t>
    </rPh>
    <rPh sb="3" eb="5">
      <t>カシダシ</t>
    </rPh>
    <rPh sb="6" eb="9">
      <t>ネンガッピ</t>
    </rPh>
    <phoneticPr fontId="2"/>
  </si>
  <si>
    <t>申　請　者</t>
    <rPh sb="0" eb="1">
      <t>サル</t>
    </rPh>
    <rPh sb="2" eb="3">
      <t>ショウ</t>
    </rPh>
    <rPh sb="4" eb="5">
      <t>モノ</t>
    </rPh>
    <phoneticPr fontId="2"/>
  </si>
  <si>
    <t>確 認 者</t>
    <rPh sb="0" eb="1">
      <t>アキラ</t>
    </rPh>
    <rPh sb="2" eb="3">
      <t>シノブ</t>
    </rPh>
    <rPh sb="4" eb="5">
      <t>シャ</t>
    </rPh>
    <phoneticPr fontId="2"/>
  </si>
  <si>
    <t>①</t>
  </si>
  <si>
    <t>③</t>
  </si>
  <si>
    <t>施設管理者</t>
    <rPh sb="0" eb="2">
      <t>シセツ</t>
    </rPh>
    <rPh sb="2" eb="5">
      <t>カンリシャ</t>
    </rPh>
    <phoneticPr fontId="2"/>
  </si>
  <si>
    <t>（印鑑・サイン）</t>
    <rPh sb="1" eb="3">
      <t>インカン</t>
    </rPh>
    <phoneticPr fontId="2"/>
  </si>
  <si>
    <t>ポストへ</t>
    <phoneticPr fontId="2"/>
  </si>
  <si>
    <t>●運転員記入欄</t>
    <rPh sb="1" eb="4">
      <t>ウンテンイン</t>
    </rPh>
    <rPh sb="4" eb="6">
      <t>キニュウ</t>
    </rPh>
    <rPh sb="6" eb="7">
      <t>ラン</t>
    </rPh>
    <phoneticPr fontId="2"/>
  </si>
  <si>
    <t>運転員氏名</t>
    <rPh sb="0" eb="3">
      <t>ウンテンイン</t>
    </rPh>
    <rPh sb="3" eb="5">
      <t>シメイ</t>
    </rPh>
    <rPh sb="4" eb="5">
      <t>メイ</t>
    </rPh>
    <phoneticPr fontId="2"/>
  </si>
  <si>
    <t>作業日</t>
    <rPh sb="0" eb="3">
      <t>サギョウビ</t>
    </rPh>
    <phoneticPr fontId="2"/>
  </si>
  <si>
    <t>作業時間</t>
    <rPh sb="0" eb="2">
      <t>サギョウ</t>
    </rPh>
    <rPh sb="2" eb="4">
      <t>ジカン</t>
    </rPh>
    <phoneticPr fontId="2"/>
  </si>
  <si>
    <t>時</t>
    <rPh sb="0" eb="1">
      <t>ジ</t>
    </rPh>
    <phoneticPr fontId="2"/>
  </si>
  <si>
    <t>分</t>
    <rPh sb="0" eb="1">
      <t>フン</t>
    </rPh>
    <phoneticPr fontId="2"/>
  </si>
  <si>
    <t>～</t>
    <phoneticPr fontId="2"/>
  </si>
  <si>
    <t>～</t>
    <phoneticPr fontId="2"/>
  </si>
  <si>
    <t>（稼働</t>
    <rPh sb="1" eb="3">
      <t>カドウ</t>
    </rPh>
    <phoneticPr fontId="2"/>
  </si>
  <si>
    <t>時間</t>
    <rPh sb="0" eb="2">
      <t>ジカン</t>
    </rPh>
    <phoneticPr fontId="2"/>
  </si>
  <si>
    <t>分）</t>
    <rPh sb="0" eb="1">
      <t>フン</t>
    </rPh>
    <phoneticPr fontId="2"/>
  </si>
  <si>
    <t>●施設管理者記入欄</t>
    <rPh sb="1" eb="3">
      <t>シセツ</t>
    </rPh>
    <rPh sb="3" eb="6">
      <t>カンリシャ</t>
    </rPh>
    <rPh sb="6" eb="8">
      <t>キニュウ</t>
    </rPh>
    <rPh sb="8" eb="9">
      <t>ラン</t>
    </rPh>
    <phoneticPr fontId="2"/>
  </si>
  <si>
    <t>除雪状況</t>
    <rPh sb="0" eb="2">
      <t>ジョセツ</t>
    </rPh>
    <rPh sb="2" eb="4">
      <t>ジョウキョウ</t>
    </rPh>
    <phoneticPr fontId="2"/>
  </si>
  <si>
    <t>良</t>
    <rPh sb="0" eb="1">
      <t>リョウ</t>
    </rPh>
    <phoneticPr fontId="2"/>
  </si>
  <si>
    <t>・</t>
    <phoneticPr fontId="2"/>
  </si>
  <si>
    <t>不良</t>
    <rPh sb="0" eb="2">
      <t>フリョウ</t>
    </rPh>
    <phoneticPr fontId="2"/>
  </si>
  <si>
    <t>（どちらかに〇をしてください）</t>
    <phoneticPr fontId="2"/>
  </si>
  <si>
    <t>令和</t>
    <rPh sb="0" eb="1">
      <t>レイ</t>
    </rPh>
    <rPh sb="1" eb="2">
      <t>ワ</t>
    </rPh>
    <phoneticPr fontId="2"/>
  </si>
  <si>
    <t>日</t>
    <rPh sb="0" eb="1">
      <t>ヒ</t>
    </rPh>
    <phoneticPr fontId="2"/>
  </si>
  <si>
    <t>～</t>
    <phoneticPr fontId="2"/>
  </si>
  <si>
    <t>(稼働</t>
    <rPh sb="1" eb="3">
      <t>カドウ</t>
    </rPh>
    <phoneticPr fontId="2"/>
  </si>
  <si>
    <t>分)</t>
    <rPh sb="0" eb="1">
      <t>フン</t>
    </rPh>
    <phoneticPr fontId="2"/>
  </si>
  <si>
    <t>出動</t>
    <rPh sb="0" eb="2">
      <t>シュツドウ</t>
    </rPh>
    <phoneticPr fontId="2"/>
  </si>
  <si>
    <t>　次のとおり除雪したので報告します。</t>
    <phoneticPr fontId="2"/>
  </si>
  <si>
    <t>受注者名</t>
    <rPh sb="0" eb="3">
      <t>ジュチュウシャ</t>
    </rPh>
    <rPh sb="3" eb="4">
      <t>メイ</t>
    </rPh>
    <phoneticPr fontId="2"/>
  </si>
  <si>
    <t>(</t>
    <phoneticPr fontId="2"/>
  </si>
  <si>
    <t>)</t>
    <phoneticPr fontId="2"/>
  </si>
  <si>
    <t>日間</t>
    <rPh sb="0" eb="2">
      <t>ニチカン</t>
    </rPh>
    <phoneticPr fontId="2"/>
  </si>
  <si>
    <t>班員</t>
    <rPh sb="0" eb="1">
      <t>ハン</t>
    </rPh>
    <rPh sb="1" eb="2">
      <t>イン</t>
    </rPh>
    <phoneticPr fontId="2"/>
  </si>
  <si>
    <t>班長</t>
    <rPh sb="0" eb="2">
      <t>ハンチョウ</t>
    </rPh>
    <phoneticPr fontId="2"/>
  </si>
  <si>
    <t>(</t>
    <phoneticPr fontId="2"/>
  </si>
  <si>
    <t>除排雪作業業務実績報告書</t>
    <rPh sb="0" eb="1">
      <t>ジョ</t>
    </rPh>
    <rPh sb="1" eb="2">
      <t>ハイ</t>
    </rPh>
    <rPh sb="2" eb="3">
      <t>ユキ</t>
    </rPh>
    <rPh sb="3" eb="4">
      <t>サク</t>
    </rPh>
    <rPh sb="4" eb="5">
      <t>ギョウ</t>
    </rPh>
    <rPh sb="5" eb="6">
      <t>ギョウ</t>
    </rPh>
    <rPh sb="6" eb="7">
      <t>ツトム</t>
    </rPh>
    <rPh sb="7" eb="8">
      <t>ミノル</t>
    </rPh>
    <rPh sb="8" eb="9">
      <t>イサオ</t>
    </rPh>
    <rPh sb="9" eb="10">
      <t>ホウ</t>
    </rPh>
    <rPh sb="10" eb="11">
      <t>コク</t>
    </rPh>
    <rPh sb="11" eb="12">
      <t>ショ</t>
    </rPh>
    <phoneticPr fontId="2"/>
  </si>
  <si>
    <t>工区２</t>
    <rPh sb="0" eb="2">
      <t>コウク</t>
    </rPh>
    <phoneticPr fontId="2"/>
  </si>
  <si>
    <t>着手日</t>
    <rPh sb="0" eb="2">
      <t>チャクシュ</t>
    </rPh>
    <rPh sb="2" eb="3">
      <t>ビ</t>
    </rPh>
    <phoneticPr fontId="2"/>
  </si>
  <si>
    <t>完了日</t>
    <rPh sb="0" eb="3">
      <t>カンリョウビ</t>
    </rPh>
    <phoneticPr fontId="2"/>
  </si>
  <si>
    <t>受託者名</t>
    <rPh sb="0" eb="3">
      <t>ジュタクシャ</t>
    </rPh>
    <rPh sb="3" eb="4">
      <t>メイ</t>
    </rPh>
    <phoneticPr fontId="2"/>
  </si>
  <si>
    <t>②</t>
  </si>
  <si>
    <t>④</t>
  </si>
  <si>
    <t>施 設 名</t>
    <rPh sb="0" eb="1">
      <t>シ</t>
    </rPh>
    <rPh sb="2" eb="3">
      <t>セツ</t>
    </rPh>
    <rPh sb="4" eb="5">
      <t>メイ</t>
    </rPh>
    <phoneticPr fontId="2"/>
  </si>
  <si>
    <t>作 業 時 間</t>
    <rPh sb="0" eb="1">
      <t>サク</t>
    </rPh>
    <rPh sb="2" eb="3">
      <t>ギョウ</t>
    </rPh>
    <rPh sb="4" eb="5">
      <t>ジ</t>
    </rPh>
    <rPh sb="6" eb="7">
      <t>アイダ</t>
    </rPh>
    <phoneticPr fontId="2"/>
  </si>
  <si>
    <t>代表者名</t>
    <rPh sb="0" eb="3">
      <t>ダイヒョウシャ</t>
    </rPh>
    <rPh sb="3" eb="4">
      <t>メイ</t>
    </rPh>
    <phoneticPr fontId="2"/>
  </si>
  <si>
    <t>　次のとおり排雪したので報告します。</t>
    <rPh sb="1" eb="2">
      <t>ツギ</t>
    </rPh>
    <rPh sb="6" eb="7">
      <t>ハイ</t>
    </rPh>
    <rPh sb="7" eb="8">
      <t>セツ</t>
    </rPh>
    <rPh sb="12" eb="14">
      <t>ホウコク</t>
    </rPh>
    <phoneticPr fontId="2"/>
  </si>
  <si>
    <t>１．実施期日</t>
    <rPh sb="2" eb="4">
      <t>ジッシ</t>
    </rPh>
    <rPh sb="4" eb="6">
      <t>キジツ</t>
    </rPh>
    <phoneticPr fontId="2"/>
  </si>
  <si>
    <t>２．排雪場所</t>
    <rPh sb="2" eb="3">
      <t>ハイ</t>
    </rPh>
    <rPh sb="3" eb="4">
      <t>セツ</t>
    </rPh>
    <rPh sb="4" eb="6">
      <t>バショ</t>
    </rPh>
    <phoneticPr fontId="2"/>
  </si>
  <si>
    <t>３．内　　訳</t>
    <rPh sb="2" eb="3">
      <t>ウチ</t>
    </rPh>
    <rPh sb="5" eb="6">
      <t>ワケ</t>
    </rPh>
    <phoneticPr fontId="2"/>
  </si>
  <si>
    <t>使用機械等</t>
    <rPh sb="0" eb="2">
      <t>シヨウ</t>
    </rPh>
    <rPh sb="2" eb="4">
      <t>キカイ</t>
    </rPh>
    <rPh sb="4" eb="5">
      <t>ナド</t>
    </rPh>
    <phoneticPr fontId="2"/>
  </si>
  <si>
    <t>規格等</t>
    <rPh sb="0" eb="2">
      <t>キカク</t>
    </rPh>
    <rPh sb="2" eb="3">
      <t>ナド</t>
    </rPh>
    <phoneticPr fontId="2"/>
  </si>
  <si>
    <t>台数等</t>
    <rPh sb="0" eb="2">
      <t>ダイスウ</t>
    </rPh>
    <rPh sb="2" eb="3">
      <t>ナド</t>
    </rPh>
    <phoneticPr fontId="2"/>
  </si>
  <si>
    <t>備　　考</t>
    <rPh sb="0" eb="1">
      <t>ソナエ</t>
    </rPh>
    <rPh sb="3" eb="4">
      <t>コウ</t>
    </rPh>
    <phoneticPr fontId="2"/>
  </si>
  <si>
    <t>ﾛｰﾀﾘ除雪車
[ﾎｲｰﾙ型]</t>
    <rPh sb="4" eb="7">
      <t>ジョセツシャ</t>
    </rPh>
    <rPh sb="13" eb="14">
      <t>カタ</t>
    </rPh>
    <phoneticPr fontId="2"/>
  </si>
  <si>
    <t>100PS</t>
    <phoneticPr fontId="2"/>
  </si>
  <si>
    <t>～</t>
    <phoneticPr fontId="2"/>
  </si>
  <si>
    <t>(</t>
    <phoneticPr fontId="2"/>
  </si>
  <si>
    <t>h</t>
    <phoneticPr fontId="2"/>
  </si>
  <si>
    <t>)</t>
    <phoneticPr fontId="2"/>
  </si>
  <si>
    <t>130PS</t>
    <phoneticPr fontId="2"/>
  </si>
  <si>
    <t>200～220PS</t>
    <phoneticPr fontId="2"/>
  </si>
  <si>
    <t>小型ﾛｰﾀﾘ除雪車 [ｸﾛｰﾗ型]</t>
    <rPh sb="0" eb="2">
      <t>コガタ</t>
    </rPh>
    <rPh sb="6" eb="9">
      <t>ジョセツシャ</t>
    </rPh>
    <rPh sb="15" eb="16">
      <t>カタ</t>
    </rPh>
    <phoneticPr fontId="2"/>
  </si>
  <si>
    <t>18～20PS</t>
    <phoneticPr fontId="2"/>
  </si>
  <si>
    <t>除雪ﾄﾞｰｻﾞ
[ﾎｲｰﾙ型]</t>
    <rPh sb="0" eb="2">
      <t>ジョセツ</t>
    </rPh>
    <phoneticPr fontId="2"/>
  </si>
  <si>
    <t>5t以下</t>
    <rPh sb="2" eb="4">
      <t>イカ</t>
    </rPh>
    <phoneticPr fontId="2"/>
  </si>
  <si>
    <t>6～8t</t>
    <phoneticPr fontId="2"/>
  </si>
  <si>
    <t>11t</t>
    <phoneticPr fontId="2"/>
  </si>
  <si>
    <t>12t</t>
    <phoneticPr fontId="2"/>
  </si>
  <si>
    <t>13t</t>
    <phoneticPr fontId="2"/>
  </si>
  <si>
    <t>排雪用ﾊﾞｯｸﾎｰ
[ｸﾛｰﾗ型]</t>
    <rPh sb="0" eb="1">
      <t>ハイ</t>
    </rPh>
    <rPh sb="1" eb="2">
      <t>セツ</t>
    </rPh>
    <rPh sb="2" eb="3">
      <t>ヨウ</t>
    </rPh>
    <rPh sb="15" eb="16">
      <t>カタ</t>
    </rPh>
    <phoneticPr fontId="2"/>
  </si>
  <si>
    <t>0.1～0.15㎥</t>
    <phoneticPr fontId="2"/>
  </si>
  <si>
    <t>0.2～0.25㎥</t>
    <phoneticPr fontId="2"/>
  </si>
  <si>
    <t>0.4～0.45㎥</t>
    <phoneticPr fontId="2"/>
  </si>
  <si>
    <t>0.7～0.75㎥</t>
    <phoneticPr fontId="2"/>
  </si>
  <si>
    <t>排雪用ﾊﾞｯｸﾎｰ
[ｸﾛｰﾗ型/ﾛﾝｸﾞｱｰﾑ]</t>
    <rPh sb="0" eb="1">
      <t>ハイ</t>
    </rPh>
    <rPh sb="1" eb="2">
      <t>セツ</t>
    </rPh>
    <rPh sb="2" eb="3">
      <t>ヨウ</t>
    </rPh>
    <rPh sb="15" eb="16">
      <t>スラッシュ</t>
    </rPh>
    <phoneticPr fontId="2"/>
  </si>
  <si>
    <t>0.6～0.65㎥</t>
    <phoneticPr fontId="2"/>
  </si>
  <si>
    <t>排雪用ﾀﾞﾝﾌﾟﾄﾗｯｸ</t>
    <rPh sb="0" eb="1">
      <t>ハイ</t>
    </rPh>
    <rPh sb="1" eb="2">
      <t>セツ</t>
    </rPh>
    <rPh sb="2" eb="3">
      <t>ヨウ</t>
    </rPh>
    <phoneticPr fontId="2"/>
  </si>
  <si>
    <t>2t</t>
    <phoneticPr fontId="2"/>
  </si>
  <si>
    <t>4t</t>
    <phoneticPr fontId="2"/>
  </si>
  <si>
    <t>10t</t>
    <phoneticPr fontId="2"/>
  </si>
  <si>
    <t>課長</t>
    <rPh sb="0" eb="2">
      <t>カチョウ</t>
    </rPh>
    <phoneticPr fontId="2"/>
  </si>
  <si>
    <t>班長</t>
    <rPh sb="0" eb="1">
      <t>ハン</t>
    </rPh>
    <rPh sb="1" eb="2">
      <t>チョウ</t>
    </rPh>
    <phoneticPr fontId="2"/>
  </si>
  <si>
    <t>【添付書類】タコグラフ、タスクメーターの記録紙</t>
    <rPh sb="1" eb="3">
      <t>テンプ</t>
    </rPh>
    <rPh sb="3" eb="5">
      <t>ショルイ</t>
    </rPh>
    <rPh sb="20" eb="23">
      <t>キロクシ</t>
    </rPh>
    <phoneticPr fontId="2"/>
  </si>
  <si>
    <t>交通整理員</t>
    <rPh sb="0" eb="2">
      <t>コウツウ</t>
    </rPh>
    <rPh sb="2" eb="4">
      <t>セイリ</t>
    </rPh>
    <rPh sb="4" eb="5">
      <t>イン</t>
    </rPh>
    <phoneticPr fontId="2"/>
  </si>
  <si>
    <t>普通作業員</t>
    <rPh sb="0" eb="2">
      <t>フツウ</t>
    </rPh>
    <rPh sb="2" eb="5">
      <t>サギョウイン</t>
    </rPh>
    <phoneticPr fontId="2"/>
  </si>
  <si>
    <t>重機回送</t>
    <rPh sb="0" eb="2">
      <t>ジュウキ</t>
    </rPh>
    <rPh sb="2" eb="4">
      <t>カイソウ</t>
    </rPh>
    <phoneticPr fontId="2"/>
  </si>
  <si>
    <t>9t～10t</t>
    <phoneticPr fontId="2"/>
  </si>
  <si>
    <t>除雪機械運転員調書</t>
    <rPh sb="0" eb="1">
      <t>ジョ</t>
    </rPh>
    <rPh sb="1" eb="2">
      <t>ユキ</t>
    </rPh>
    <rPh sb="2" eb="3">
      <t>キ</t>
    </rPh>
    <rPh sb="3" eb="4">
      <t>カイ</t>
    </rPh>
    <rPh sb="4" eb="5">
      <t>ウン</t>
    </rPh>
    <rPh sb="5" eb="6">
      <t>テン</t>
    </rPh>
    <rPh sb="6" eb="7">
      <t>イン</t>
    </rPh>
    <rPh sb="7" eb="8">
      <t>チョウ</t>
    </rPh>
    <rPh sb="8" eb="9">
      <t>ショ</t>
    </rPh>
    <phoneticPr fontId="2"/>
  </si>
  <si>
    <t>　　　任意保険加入証の写し</t>
    <rPh sb="7" eb="9">
      <t>カニュウ</t>
    </rPh>
    <rPh sb="9" eb="10">
      <t>ショウ</t>
    </rPh>
    <rPh sb="11" eb="12">
      <t>ウツ</t>
    </rPh>
    <phoneticPr fontId="2"/>
  </si>
  <si>
    <t>　・除雪機械を保有又は借上げしていることを証するもの（車検証等の写し）及び</t>
    <rPh sb="4" eb="6">
      <t>キカイ</t>
    </rPh>
    <phoneticPr fontId="2"/>
  </si>
  <si>
    <t>　・運転員の健康保険証の写し（通年雇用者）又は給与支払明細書の写し（期間限</t>
    <phoneticPr fontId="2"/>
  </si>
  <si>
    <t>　　定雇用者）</t>
    <phoneticPr fontId="2"/>
  </si>
  <si>
    <r>
      <t>【添付書類】タコグラフ、タスクメーターの記録紙（除雪機稼働の場合）／現場状況写真</t>
    </r>
    <r>
      <rPr>
        <sz val="7"/>
        <color theme="1"/>
        <rFont val="ＭＳ 明朝"/>
        <family val="1"/>
        <charset val="128"/>
      </rPr>
      <t>（作業前～作業中～作業後）</t>
    </r>
    <rPh sb="1" eb="3">
      <t>テンプ</t>
    </rPh>
    <rPh sb="3" eb="5">
      <t>ショルイ</t>
    </rPh>
    <rPh sb="24" eb="27">
      <t>ジョセツキ</t>
    </rPh>
    <rPh sb="27" eb="29">
      <t>カドウ</t>
    </rPh>
    <rPh sb="30" eb="32">
      <t>バアイ</t>
    </rPh>
    <rPh sb="34" eb="36">
      <t>ゲンバ</t>
    </rPh>
    <rPh sb="36" eb="38">
      <t>ジョウキョウ</t>
    </rPh>
    <rPh sb="38" eb="40">
      <t>シャシン</t>
    </rPh>
    <rPh sb="41" eb="43">
      <t>サギョウ</t>
    </rPh>
    <rPh sb="43" eb="44">
      <t>マエ</t>
    </rPh>
    <rPh sb="45" eb="48">
      <t>サギョウチュウ</t>
    </rPh>
    <rPh sb="49" eb="51">
      <t>サギョウ</t>
    </rPh>
    <rPh sb="51" eb="52">
      <t>ゴ</t>
    </rPh>
    <phoneticPr fontId="2"/>
  </si>
  <si>
    <t>　④　除雪機械を保有又は借上げしていることを証するもの（車検証等の写し）及び</t>
    <rPh sb="3" eb="5">
      <t>ジョセツ</t>
    </rPh>
    <rPh sb="5" eb="7">
      <t>キカイ</t>
    </rPh>
    <rPh sb="8" eb="10">
      <t>ホユウ</t>
    </rPh>
    <rPh sb="10" eb="11">
      <t>マタ</t>
    </rPh>
    <rPh sb="12" eb="14">
      <t>カリア</t>
    </rPh>
    <rPh sb="22" eb="23">
      <t>ショウ</t>
    </rPh>
    <rPh sb="28" eb="32">
      <t>シャケンショウナド</t>
    </rPh>
    <rPh sb="33" eb="34">
      <t>ウツ</t>
    </rPh>
    <rPh sb="36" eb="37">
      <t>オヨ</t>
    </rPh>
    <phoneticPr fontId="2"/>
  </si>
  <si>
    <t>山田地区センター</t>
    <rPh sb="0" eb="2">
      <t>ヤマダ</t>
    </rPh>
    <rPh sb="2" eb="4">
      <t>チク</t>
    </rPh>
    <phoneticPr fontId="2"/>
  </si>
  <si>
    <t>三関地区センター</t>
    <rPh sb="0" eb="2">
      <t>ミツセキ</t>
    </rPh>
    <rPh sb="2" eb="4">
      <t>チク</t>
    </rPh>
    <phoneticPr fontId="2"/>
  </si>
  <si>
    <t>弁天地区センター・幡野地区センター</t>
    <rPh sb="0" eb="2">
      <t>ベンテン</t>
    </rPh>
    <rPh sb="2" eb="4">
      <t>チク</t>
    </rPh>
    <rPh sb="9" eb="11">
      <t>ハタノ</t>
    </rPh>
    <rPh sb="11" eb="13">
      <t>チク</t>
    </rPh>
    <phoneticPr fontId="2"/>
  </si>
  <si>
    <t>須川地区センター</t>
    <rPh sb="0" eb="1">
      <t>ス</t>
    </rPh>
    <rPh sb="1" eb="2">
      <t>カワ</t>
    </rPh>
    <rPh sb="2" eb="4">
      <t>チク</t>
    </rPh>
    <phoneticPr fontId="2"/>
  </si>
  <si>
    <t>高松地区センター</t>
    <rPh sb="0" eb="2">
      <t>タカマツ</t>
    </rPh>
    <rPh sb="2" eb="4">
      <t>チク</t>
    </rPh>
    <phoneticPr fontId="2"/>
  </si>
  <si>
    <t>山田</t>
    <rPh sb="0" eb="2">
      <t>ヤマダ</t>
    </rPh>
    <phoneticPr fontId="2"/>
  </si>
  <si>
    <t>三関</t>
    <rPh sb="0" eb="2">
      <t>ミツセキ</t>
    </rPh>
    <phoneticPr fontId="2"/>
  </si>
  <si>
    <t>弁天</t>
    <rPh sb="0" eb="2">
      <t>ベンテン</t>
    </rPh>
    <phoneticPr fontId="2"/>
  </si>
  <si>
    <t>須川</t>
    <rPh sb="0" eb="1">
      <t>ス</t>
    </rPh>
    <rPh sb="1" eb="2">
      <t>カワ</t>
    </rPh>
    <phoneticPr fontId="2"/>
  </si>
  <si>
    <t>高松</t>
    <rPh sb="0" eb="2">
      <t>タカマツ</t>
    </rPh>
    <phoneticPr fontId="2"/>
  </si>
  <si>
    <t>）</t>
    <phoneticPr fontId="2"/>
  </si>
  <si>
    <t>）</t>
    <phoneticPr fontId="2"/>
  </si>
  <si>
    <t>施設名</t>
    <rPh sb="0" eb="2">
      <t>シセツ</t>
    </rPh>
    <rPh sb="2" eb="3">
      <t>メイ</t>
    </rPh>
    <phoneticPr fontId="2"/>
  </si>
  <si>
    <t>）</t>
    <phoneticPr fontId="2"/>
  </si>
  <si>
    <t>㊞</t>
    <phoneticPr fontId="2"/>
  </si>
  <si>
    <t>㊞</t>
    <phoneticPr fontId="2"/>
  </si>
  <si>
    <t>令和</t>
    <rPh sb="0" eb="2">
      <t>レイワ</t>
    </rPh>
    <phoneticPr fontId="2"/>
  </si>
  <si>
    <t>年</t>
    <rPh sb="0" eb="1">
      <t>ネン</t>
    </rPh>
    <phoneticPr fontId="2"/>
  </si>
  <si>
    <t>月</t>
    <rPh sb="0" eb="1">
      <t>ツキ</t>
    </rPh>
    <phoneticPr fontId="2"/>
  </si>
  <si>
    <t>提出します。</t>
    <rPh sb="0" eb="2">
      <t>テイシュツ</t>
    </rPh>
    <phoneticPr fontId="2"/>
  </si>
  <si>
    <t>日</t>
    <rPh sb="0" eb="1">
      <t>ニチ</t>
    </rPh>
    <phoneticPr fontId="2"/>
  </si>
  <si>
    <t>付けで業務委託契約を締結した仕様書に基づき、次のとおり</t>
    <phoneticPr fontId="2"/>
  </si>
  <si>
    <t>を添えて申込みします。</t>
    <rPh sb="1" eb="2">
      <t>ソ</t>
    </rPh>
    <rPh sb="4" eb="6">
      <t>モウシコ</t>
    </rPh>
    <phoneticPr fontId="2"/>
  </si>
  <si>
    <t>　⑴　湯沢市建設工事等入札参加有資格者名簿登載者にあっては、添付書類中、①～③</t>
    <rPh sb="3" eb="6">
      <t>ユザワシ</t>
    </rPh>
    <rPh sb="6" eb="8">
      <t>ケンセツ</t>
    </rPh>
    <rPh sb="8" eb="11">
      <t>コウジナド</t>
    </rPh>
    <rPh sb="11" eb="13">
      <t>ニュウサツ</t>
    </rPh>
    <rPh sb="13" eb="15">
      <t>サンカ</t>
    </rPh>
    <rPh sb="15" eb="19">
      <t>ユウシカクシャ</t>
    </rPh>
    <rPh sb="19" eb="21">
      <t>メイボ</t>
    </rPh>
    <rPh sb="21" eb="23">
      <t>トウサイ</t>
    </rPh>
    <rPh sb="23" eb="24">
      <t>シャ</t>
    </rPh>
    <rPh sb="30" eb="32">
      <t>テンプ</t>
    </rPh>
    <rPh sb="32" eb="34">
      <t>ショルイ</t>
    </rPh>
    <rPh sb="34" eb="35">
      <t>チュウ</t>
    </rPh>
    <phoneticPr fontId="2"/>
  </si>
  <si>
    <t>　　の提出は不要です。</t>
    <rPh sb="3" eb="5">
      <t>テイシュツ</t>
    </rPh>
    <rPh sb="6" eb="8">
      <t>フヨウ</t>
    </rPh>
    <phoneticPr fontId="2"/>
  </si>
  <si>
    <t>　⑵　営業に係る証明については、法人にあっては商業登記簿謄本（写）又は登記事項</t>
    <rPh sb="3" eb="5">
      <t>エイギョウ</t>
    </rPh>
    <rPh sb="6" eb="7">
      <t>カカワ</t>
    </rPh>
    <rPh sb="8" eb="10">
      <t>ショウメイ</t>
    </rPh>
    <rPh sb="16" eb="18">
      <t>ホウジン</t>
    </rPh>
    <rPh sb="23" eb="25">
      <t>ショウギョウ</t>
    </rPh>
    <rPh sb="25" eb="28">
      <t>トウキボ</t>
    </rPh>
    <rPh sb="28" eb="30">
      <t>トウホン</t>
    </rPh>
    <rPh sb="31" eb="32">
      <t>ウツ</t>
    </rPh>
    <rPh sb="33" eb="34">
      <t>マタ</t>
    </rPh>
    <rPh sb="35" eb="37">
      <t>トウキ</t>
    </rPh>
    <rPh sb="37" eb="39">
      <t>ジコウ</t>
    </rPh>
    <phoneticPr fontId="2"/>
  </si>
  <si>
    <t>　　証明書（写）、その他にあっては湯沢市長が発行する営業していることを証する書</t>
    <rPh sb="2" eb="3">
      <t>アカシ</t>
    </rPh>
    <rPh sb="6" eb="7">
      <t>ウツ</t>
    </rPh>
    <rPh sb="11" eb="12">
      <t>タ</t>
    </rPh>
    <rPh sb="17" eb="21">
      <t>ユザワシチョウ</t>
    </rPh>
    <rPh sb="22" eb="24">
      <t>ハッコウ</t>
    </rPh>
    <rPh sb="26" eb="28">
      <t>エイギョウ</t>
    </rPh>
    <rPh sb="35" eb="36">
      <t>ショウ</t>
    </rPh>
    <rPh sb="38" eb="39">
      <t>ショ</t>
    </rPh>
    <phoneticPr fontId="2"/>
  </si>
  <si>
    <t>　　類を提出すること。</t>
    <rPh sb="2" eb="3">
      <t>ルイ</t>
    </rPh>
    <rPh sb="5" eb="6">
      <t>シュツ</t>
    </rPh>
    <phoneticPr fontId="2"/>
  </si>
  <si>
    <t>　⑶　納税に係る証明については、市税に係る納税証明書（市税完納証明書）を添付す</t>
    <rPh sb="3" eb="5">
      <t>ノウゼイ</t>
    </rPh>
    <rPh sb="6" eb="7">
      <t>カカワ</t>
    </rPh>
    <rPh sb="8" eb="10">
      <t>ショウメイ</t>
    </rPh>
    <rPh sb="16" eb="18">
      <t>シゼイ</t>
    </rPh>
    <rPh sb="19" eb="20">
      <t>カカワ</t>
    </rPh>
    <rPh sb="21" eb="23">
      <t>ノウゼイ</t>
    </rPh>
    <rPh sb="23" eb="26">
      <t>ショウメイショ</t>
    </rPh>
    <rPh sb="27" eb="28">
      <t>シ</t>
    </rPh>
    <rPh sb="28" eb="29">
      <t>ゼイ</t>
    </rPh>
    <rPh sb="29" eb="31">
      <t>カンノウ</t>
    </rPh>
    <rPh sb="31" eb="34">
      <t>ショウメイショ</t>
    </rPh>
    <rPh sb="36" eb="38">
      <t>テンプ</t>
    </rPh>
    <phoneticPr fontId="2"/>
  </si>
  <si>
    <t>　　ること。</t>
    <phoneticPr fontId="2"/>
  </si>
  <si>
    <t>(</t>
    <phoneticPr fontId="2"/>
  </si>
  <si>
    <t>山田地区センター</t>
    <rPh sb="0" eb="4">
      <t>ヤマダチク</t>
    </rPh>
    <phoneticPr fontId="2"/>
  </si>
  <si>
    <t>三関地区センター</t>
    <rPh sb="0" eb="2">
      <t>ミツセキ</t>
    </rPh>
    <rPh sb="2" eb="4">
      <t>チク</t>
    </rPh>
    <phoneticPr fontId="2"/>
  </si>
  <si>
    <t>弁天地区センター</t>
    <rPh sb="0" eb="2">
      <t>ベンテン</t>
    </rPh>
    <rPh sb="2" eb="4">
      <t>チク</t>
    </rPh>
    <phoneticPr fontId="2"/>
  </si>
  <si>
    <t>幡野地区センター</t>
    <rPh sb="0" eb="4">
      <t>ハタノチク</t>
    </rPh>
    <phoneticPr fontId="2"/>
  </si>
  <si>
    <t>須川地区センター</t>
    <rPh sb="0" eb="2">
      <t>スカワ</t>
    </rPh>
    <rPh sb="2" eb="4">
      <t>チク</t>
    </rPh>
    <phoneticPr fontId="2"/>
  </si>
  <si>
    <t>高松地区センター</t>
    <rPh sb="0" eb="2">
      <t>タカマツ</t>
    </rPh>
    <rPh sb="2" eb="4">
      <t>チク</t>
    </rPh>
    <phoneticPr fontId="2"/>
  </si>
  <si>
    <t>湯沢市長　佐　藤　一　夫　様</t>
    <rPh sb="0" eb="4">
      <t>ユザワシチョウ</t>
    </rPh>
    <rPh sb="5" eb="6">
      <t>タスク</t>
    </rPh>
    <rPh sb="7" eb="8">
      <t>フジ</t>
    </rPh>
    <rPh sb="9" eb="10">
      <t>イチ</t>
    </rPh>
    <rPh sb="11" eb="12">
      <t>オット</t>
    </rPh>
    <rPh sb="13" eb="14">
      <t>サマ</t>
    </rPh>
    <phoneticPr fontId="2"/>
  </si>
  <si>
    <t>地区センター等除雪作業連絡票</t>
    <rPh sb="0" eb="2">
      <t>チク</t>
    </rPh>
    <rPh sb="6" eb="7">
      <t>トウ</t>
    </rPh>
    <rPh sb="7" eb="9">
      <t>ジョセツ</t>
    </rPh>
    <rPh sb="9" eb="11">
      <t>サギョウ</t>
    </rPh>
    <rPh sb="11" eb="13">
      <t>レンラク</t>
    </rPh>
    <rPh sb="13" eb="14">
      <t>ヒョウ</t>
    </rPh>
    <phoneticPr fontId="2"/>
  </si>
  <si>
    <t>まちづくり協働課監督員</t>
    <rPh sb="5" eb="7">
      <t>キョウドウ</t>
    </rPh>
    <rPh sb="7" eb="8">
      <t>カ</t>
    </rPh>
    <rPh sb="8" eb="10">
      <t>カントク</t>
    </rPh>
    <rPh sb="10" eb="11">
      <t>イン</t>
    </rPh>
    <phoneticPr fontId="2"/>
  </si>
  <si>
    <t>●まちづくり協働課記入欄</t>
    <rPh sb="6" eb="8">
      <t>キョウドウ</t>
    </rPh>
    <rPh sb="8" eb="9">
      <t>カ</t>
    </rPh>
    <rPh sb="9" eb="11">
      <t>キニュウ</t>
    </rPh>
    <rPh sb="11" eb="12">
      <t>ラン</t>
    </rPh>
    <phoneticPr fontId="2"/>
  </si>
  <si>
    <t>地区センター等除雪作業業務報告書</t>
    <rPh sb="0" eb="2">
      <t>チク</t>
    </rPh>
    <rPh sb="6" eb="7">
      <t>トウ</t>
    </rPh>
    <rPh sb="7" eb="9">
      <t>ジョセツ</t>
    </rPh>
    <rPh sb="9" eb="11">
      <t>サギョウ</t>
    </rPh>
    <rPh sb="11" eb="13">
      <t>ギョウム</t>
    </rPh>
    <rPh sb="13" eb="16">
      <t>ホウコクショ</t>
    </rPh>
    <phoneticPr fontId="2"/>
  </si>
  <si>
    <t>湯沢市地区センター等除排雪作業業務委託</t>
    <rPh sb="3" eb="5">
      <t>チク</t>
    </rPh>
    <rPh sb="9" eb="10">
      <t>トウ</t>
    </rPh>
    <rPh sb="11" eb="12">
      <t>ハイ</t>
    </rPh>
    <phoneticPr fontId="2"/>
  </si>
  <si>
    <t>地区センター等排雪作業業務報告書</t>
    <rPh sb="0" eb="2">
      <t>チク</t>
    </rPh>
    <rPh sb="6" eb="7">
      <t>トウ</t>
    </rPh>
    <rPh sb="7" eb="8">
      <t>ハイ</t>
    </rPh>
    <rPh sb="8" eb="9">
      <t>セツ</t>
    </rPh>
    <rPh sb="9" eb="11">
      <t>サギョウ</t>
    </rPh>
    <rPh sb="11" eb="13">
      <t>ギョウム</t>
    </rPh>
    <rPh sb="13" eb="16">
      <t>ホウコクショ</t>
    </rPh>
    <phoneticPr fontId="2"/>
  </si>
  <si>
    <t>湯沢市地区センター等除排雪作業実施調書</t>
    <rPh sb="0" eb="3">
      <t>ユザワシ</t>
    </rPh>
    <rPh sb="3" eb="5">
      <t>チク</t>
    </rPh>
    <rPh sb="9" eb="10">
      <t>トウ</t>
    </rPh>
    <rPh sb="10" eb="13">
      <t>ジョハイセツ</t>
    </rPh>
    <rPh sb="13" eb="15">
      <t>サギョウ</t>
    </rPh>
    <rPh sb="15" eb="17">
      <t>ジッシ</t>
    </rPh>
    <rPh sb="17" eb="19">
      <t>チョウショ</t>
    </rPh>
    <phoneticPr fontId="2"/>
  </si>
  <si>
    <t>　湯沢市地区センター等除排雪作業業務委託の一般競争入札に参加したいので、関係書類</t>
    <rPh sb="1" eb="4">
      <t>ユザワシ</t>
    </rPh>
    <rPh sb="4" eb="6">
      <t>チク</t>
    </rPh>
    <rPh sb="10" eb="11">
      <t>トウ</t>
    </rPh>
    <rPh sb="11" eb="14">
      <t>ジョハイセツ</t>
    </rPh>
    <rPh sb="14" eb="16">
      <t>サギョウ</t>
    </rPh>
    <rPh sb="16" eb="18">
      <t>ギョウム</t>
    </rPh>
    <rPh sb="18" eb="20">
      <t>イタク</t>
    </rPh>
    <rPh sb="21" eb="23">
      <t>イッパン</t>
    </rPh>
    <rPh sb="23" eb="25">
      <t>キョウソウ</t>
    </rPh>
    <rPh sb="25" eb="27">
      <t>ニュウサツ</t>
    </rPh>
    <rPh sb="28" eb="30">
      <t>サンカ</t>
    </rPh>
    <rPh sb="36" eb="38">
      <t>カンケイ</t>
    </rPh>
    <rPh sb="38" eb="40">
      <t>ショルイ</t>
    </rPh>
    <phoneticPr fontId="2"/>
  </si>
  <si>
    <t>　湯沢市地区センター等除排雪作業業務委託の一般競争入札参加申し込みに係る運転員に</t>
    <rPh sb="1" eb="4">
      <t>ユザワシ</t>
    </rPh>
    <rPh sb="4" eb="6">
      <t>チク</t>
    </rPh>
    <rPh sb="10" eb="11">
      <t>トウ</t>
    </rPh>
    <rPh sb="11" eb="14">
      <t>ジョハイセツ</t>
    </rPh>
    <rPh sb="14" eb="16">
      <t>サギョウ</t>
    </rPh>
    <rPh sb="16" eb="18">
      <t>ギョウム</t>
    </rPh>
    <rPh sb="18" eb="20">
      <t>イタク</t>
    </rPh>
    <rPh sb="21" eb="23">
      <t>イッパン</t>
    </rPh>
    <rPh sb="23" eb="25">
      <t>キョウソウ</t>
    </rPh>
    <rPh sb="25" eb="27">
      <t>ニュウサツ</t>
    </rPh>
    <rPh sb="27" eb="29">
      <t>サンカ</t>
    </rPh>
    <rPh sb="29" eb="30">
      <t>モウ</t>
    </rPh>
    <rPh sb="31" eb="32">
      <t>コ</t>
    </rPh>
    <rPh sb="34" eb="35">
      <t>カカワ</t>
    </rPh>
    <rPh sb="36" eb="39">
      <t>ウンテンイン</t>
    </rPh>
    <phoneticPr fontId="2"/>
  </si>
  <si>
    <t>ついて、次のとおり提出します。</t>
    <rPh sb="4" eb="5">
      <t>ツギ</t>
    </rPh>
    <rPh sb="9" eb="11">
      <t>テイシュツ</t>
    </rPh>
    <phoneticPr fontId="2"/>
  </si>
  <si>
    <t>　②　建設機械施工管理技士又は車両系建設機械運転技能講習修了証の写し</t>
    <rPh sb="3" eb="5">
      <t>ケンセツ</t>
    </rPh>
    <rPh sb="5" eb="7">
      <t>キカイ</t>
    </rPh>
    <rPh sb="7" eb="9">
      <t>セコウ</t>
    </rPh>
    <rPh sb="9" eb="11">
      <t>カンリ</t>
    </rPh>
    <rPh sb="11" eb="13">
      <t>ギシ</t>
    </rPh>
    <rPh sb="13" eb="14">
      <t>マタ</t>
    </rPh>
    <rPh sb="15" eb="17">
      <t>シャリョウ</t>
    </rPh>
    <rPh sb="17" eb="18">
      <t>ケイ</t>
    </rPh>
    <rPh sb="18" eb="20">
      <t>ケンセツ</t>
    </rPh>
    <rPh sb="20" eb="22">
      <t>キカイ</t>
    </rPh>
    <rPh sb="22" eb="24">
      <t>ウンテン</t>
    </rPh>
    <rPh sb="24" eb="26">
      <t>ギノウ</t>
    </rPh>
    <rPh sb="26" eb="28">
      <t>コウシュウ</t>
    </rPh>
    <rPh sb="28" eb="31">
      <t>シュウリョウショウ</t>
    </rPh>
    <rPh sb="32" eb="33">
      <t>ウツ</t>
    </rPh>
    <phoneticPr fontId="2"/>
  </si>
  <si>
    <t>湯沢市地区センター等除排雪作業業務委託（</t>
    <rPh sb="0" eb="3">
      <t>ユザワシ</t>
    </rPh>
    <rPh sb="3" eb="5">
      <t>チク</t>
    </rPh>
    <rPh sb="9" eb="10">
      <t>トウ</t>
    </rPh>
    <rPh sb="10" eb="13">
      <t>ジョハイセツ</t>
    </rPh>
    <rPh sb="13" eb="15">
      <t>サギョウ</t>
    </rPh>
    <rPh sb="15" eb="17">
      <t>ギョウム</t>
    </rPh>
    <rPh sb="17" eb="19">
      <t>イタク</t>
    </rPh>
    <phoneticPr fontId="2"/>
  </si>
  <si>
    <t>　・建設機械施工管理技士又は車両系建設機械運転技能講習修了証の写し</t>
    <rPh sb="2" eb="4">
      <t>ケンセツ</t>
    </rPh>
    <rPh sb="4" eb="6">
      <t>キカイ</t>
    </rPh>
    <rPh sb="6" eb="8">
      <t>セコウ</t>
    </rPh>
    <rPh sb="8" eb="10">
      <t>カンリ</t>
    </rPh>
    <rPh sb="10" eb="12">
      <t>ギシ</t>
    </rPh>
    <rPh sb="12" eb="13">
      <t>マタ</t>
    </rPh>
    <rPh sb="14" eb="16">
      <t>シャリョウ</t>
    </rPh>
    <rPh sb="16" eb="17">
      <t>ケイ</t>
    </rPh>
    <rPh sb="17" eb="19">
      <t>ケンセツ</t>
    </rPh>
    <rPh sb="19" eb="21">
      <t>キカイ</t>
    </rPh>
    <rPh sb="21" eb="23">
      <t>ウンテン</t>
    </rPh>
    <rPh sb="23" eb="25">
      <t>ギノウ</t>
    </rPh>
    <rPh sb="25" eb="27">
      <t>コウシュウ</t>
    </rPh>
    <rPh sb="27" eb="30">
      <t>シュウリョウショウ</t>
    </rPh>
    <rPh sb="31" eb="32">
      <t>ウツ</t>
    </rPh>
    <phoneticPr fontId="2"/>
  </si>
  <si>
    <t>湯沢市地区センター等除排雪作業業務委託</t>
    <rPh sb="0" eb="3">
      <t>ユザワシ</t>
    </rPh>
    <rPh sb="3" eb="5">
      <t>チク</t>
    </rPh>
    <rPh sb="9" eb="10">
      <t>トウ</t>
    </rPh>
    <rPh sb="10" eb="13">
      <t>ジョハイセツ</t>
    </rPh>
    <rPh sb="13" eb="15">
      <t>サギョウ</t>
    </rPh>
    <rPh sb="15" eb="17">
      <t>ギョウム</t>
    </rPh>
    <rPh sb="17" eb="19">
      <t>イタク</t>
    </rPh>
    <phoneticPr fontId="2"/>
  </si>
  <si>
    <t>湯沢市地区センター等除排雪作業業務委託（　</t>
    <rPh sb="0" eb="3">
      <t>ユザワシ</t>
    </rPh>
    <rPh sb="3" eb="5">
      <t>チク</t>
    </rPh>
    <rPh sb="9" eb="10">
      <t>トウ</t>
    </rPh>
    <rPh sb="10" eb="13">
      <t>ジョハイセツ</t>
    </rPh>
    <rPh sb="13" eb="15">
      <t>サギョウ</t>
    </rPh>
    <rPh sb="15" eb="17">
      <t>ギョウム</t>
    </rPh>
    <rPh sb="17" eb="19">
      <t>イタク</t>
    </rPh>
    <phoneticPr fontId="2"/>
  </si>
  <si>
    <t>ふるさとふれあいセンター</t>
    <phoneticPr fontId="2"/>
  </si>
  <si>
    <t>ふるさと</t>
    <phoneticPr fontId="2"/>
  </si>
  <si>
    <t>記</t>
    <rPh sb="0" eb="1">
      <t>キ</t>
    </rPh>
    <phoneticPr fontId="2"/>
  </si>
  <si>
    <t>※令和５年度・令和６年度の実績を記入すること。</t>
    <rPh sb="1" eb="3">
      <t>レイワ</t>
    </rPh>
    <rPh sb="4" eb="6">
      <t>ネンド</t>
    </rPh>
    <rPh sb="5" eb="6">
      <t>ド</t>
    </rPh>
    <rPh sb="7" eb="9">
      <t>レイワ</t>
    </rPh>
    <rPh sb="10" eb="12">
      <t>ネンド</t>
    </rPh>
    <rPh sb="13" eb="15">
      <t>ジッセキ</t>
    </rPh>
    <rPh sb="16" eb="1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</si>
</sst>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quot;¥&quot;#,##0;[Red]&quot;¥&quot;\-#,##0"/>
    <numFmt numFmtId="176" formatCode="@\ &quot; ㊞&quot;"/>
    <numFmt numFmtId="177" formatCode="[$-411]gee\.mm\.dd"/>
    <numFmt numFmtId="178" formatCode="0&quot;年&quot;"/>
    <numFmt numFmtId="179" formatCode="[DBNum3]&quot;¥&quot;#,##0&quot;－&quot;;&quot;¥&quot;\-#,##0&quot;－&quot;"/>
    <numFmt numFmtId="180" formatCode="&quot;FKS192&quot;000"/>
    <numFmt numFmtId="181" formatCode="0&quot;歳&quot;"/>
    <numFmt numFmtId="182" formatCode="0\t&quot;級&quot;"/>
    <numFmt numFmtId="183" formatCode="00"/>
    <numFmt numFmtId="184" formatCode="d&quot;日&quot;"/>
    <numFmt numFmtId="185" formatCode="[mm]"/>
    <numFmt numFmtId="186" formatCode="[$-411]ggge&quot;年&quot;m&quot;月&quot;d&quot;日&quot;;@"/>
    <numFmt numFmtId="187" formatCode="&quot;計&quot;\_x000a_[mm]&quot;分&quot;"/>
    <numFmt numFmtId="188" formatCode="&quot;第&quot;0&quot;工&quot;&quot;区&quot;"/>
    <numFmt numFmtId="189" formatCode="0&quot;工&quot;&quot;区&quot;"/>
    <numFmt numFmtId="190" formatCode="0.0_ "/>
    <numFmt numFmtId="191" formatCode="0_ "/>
    <numFmt numFmtId="192" formatCode="0&quot;台&quot;"/>
    <numFmt numFmtId="193" formatCode="0&quot;人&quot;"/>
    <numFmt numFmtId="194" formatCode="0&quot;回&quot;"/>
    <numFmt numFmtId="195" formatCode="&quot;AMK2420&quot;00&quot;&quot;"/>
    <numFmt numFmtId="196" formatCode="&quot;AMK2520&quot;00&quot;&quot;"/>
  </numFmts>
  <fonts count="3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Ｐゴシック"/>
      <family val="2"/>
      <charset val="128"/>
      <scheme val="minor"/>
    </font>
    <font>
      <b/>
      <sz val="14"/>
      <color theme="1"/>
      <name val="ＭＳ 明朝"/>
      <family val="1"/>
      <charset val="128"/>
    </font>
    <font>
      <sz val="20"/>
      <color theme="1"/>
      <name val="ＭＳ 明朝"/>
      <family val="1"/>
      <charset val="128"/>
    </font>
    <font>
      <b/>
      <sz val="20"/>
      <color rgb="FFFFFF00"/>
      <name val="HG丸ｺﾞｼｯｸM-PRO"/>
      <family val="3"/>
      <charset val="128"/>
    </font>
    <font>
      <b/>
      <sz val="16"/>
      <color theme="1"/>
      <name val="ＭＳ 明朝"/>
      <family val="1"/>
      <charset val="128"/>
    </font>
    <font>
      <sz val="11"/>
      <color theme="1"/>
      <name val="ＭＳ Ｐゴシック"/>
      <family val="3"/>
      <charset val="128"/>
      <scheme val="minor"/>
    </font>
    <font>
      <sz val="10"/>
      <color theme="1"/>
      <name val="ＭＳ 明朝"/>
      <family val="1"/>
      <charset val="128"/>
    </font>
    <font>
      <sz val="11"/>
      <name val="ＭＳ 明朝"/>
      <family val="1"/>
      <charset val="128"/>
    </font>
    <font>
      <sz val="11"/>
      <color theme="0" tint="-0.34998626667073579"/>
      <name val="ＭＳ 明朝"/>
      <family val="1"/>
      <charset val="128"/>
    </font>
    <font>
      <sz val="11"/>
      <name val="ＭＳ Ｐゴシック"/>
      <family val="3"/>
      <charset val="128"/>
    </font>
    <font>
      <u/>
      <sz val="11"/>
      <color theme="10"/>
      <name val="ＭＳ Ｐゴシック"/>
      <family val="3"/>
      <charset val="128"/>
    </font>
    <font>
      <sz val="11"/>
      <name val="明朝"/>
      <family val="1"/>
      <charset val="128"/>
    </font>
    <font>
      <sz val="11"/>
      <color indexed="8"/>
      <name val="ＭＳ Ｐゴシック"/>
      <family val="3"/>
      <charset val="128"/>
    </font>
    <font>
      <sz val="12"/>
      <name val="ＭＳ 明朝"/>
      <family val="1"/>
      <charset val="128"/>
    </font>
    <font>
      <sz val="10"/>
      <name val="Arial Narrow"/>
      <family val="2"/>
    </font>
    <font>
      <sz val="14"/>
      <name val="ＭＳ 明朝"/>
      <family val="1"/>
      <charset val="128"/>
    </font>
    <font>
      <sz val="12"/>
      <color theme="1"/>
      <name val="ＭＳ 明朝"/>
      <family val="1"/>
      <charset val="128"/>
    </font>
    <font>
      <sz val="10"/>
      <color theme="1" tint="0.499984740745262"/>
      <name val="ＭＳ 明朝"/>
      <family val="1"/>
      <charset val="128"/>
    </font>
    <font>
      <b/>
      <sz val="20"/>
      <color theme="1"/>
      <name val="ＭＳ 明朝"/>
      <family val="1"/>
      <charset val="128"/>
    </font>
    <font>
      <b/>
      <sz val="12"/>
      <color theme="1"/>
      <name val="ＭＳ 明朝"/>
      <family val="1"/>
      <charset val="128"/>
    </font>
    <font>
      <sz val="12"/>
      <color theme="1"/>
      <name val="ＭＳ ゴシック"/>
      <family val="3"/>
      <charset val="128"/>
    </font>
    <font>
      <b/>
      <sz val="10"/>
      <color theme="1"/>
      <name val="ＭＳ 明朝"/>
      <family val="1"/>
      <charset val="128"/>
    </font>
    <font>
      <b/>
      <sz val="9"/>
      <color indexed="81"/>
      <name val="ＭＳ Ｐゴシック"/>
      <family val="3"/>
      <charset val="128"/>
    </font>
    <font>
      <b/>
      <sz val="18"/>
      <color theme="1"/>
      <name val="ＭＳ 明朝"/>
      <family val="1"/>
      <charset val="128"/>
    </font>
    <font>
      <sz val="9"/>
      <color theme="1"/>
      <name val="ＭＳ Ｐゴシック"/>
      <family val="3"/>
      <charset val="128"/>
    </font>
    <font>
      <u/>
      <sz val="11"/>
      <color theme="1"/>
      <name val="ＭＳ 明朝"/>
      <family val="1"/>
      <charset val="128"/>
    </font>
    <font>
      <sz val="7"/>
      <color theme="1"/>
      <name val="ＭＳ 明朝"/>
      <family val="1"/>
      <charset val="128"/>
    </font>
    <font>
      <b/>
      <sz val="12"/>
      <color indexed="8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8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dotted">
        <color auto="1"/>
      </left>
      <right/>
      <top style="dotted">
        <color auto="1"/>
      </top>
      <bottom style="hair">
        <color auto="1"/>
      </bottom>
      <diagonal/>
    </border>
    <border>
      <left/>
      <right/>
      <top style="dotted">
        <color auto="1"/>
      </top>
      <bottom style="hair">
        <color auto="1"/>
      </bottom>
      <diagonal/>
    </border>
    <border>
      <left/>
      <right style="dotted">
        <color auto="1"/>
      </right>
      <top style="dotted">
        <color auto="1"/>
      </top>
      <bottom style="hair">
        <color auto="1"/>
      </bottom>
      <diagonal/>
    </border>
    <border>
      <left style="dotted">
        <color auto="1"/>
      </left>
      <right/>
      <top style="hair">
        <color auto="1"/>
      </top>
      <bottom style="hair">
        <color auto="1"/>
      </bottom>
      <diagonal/>
    </border>
    <border>
      <left/>
      <right/>
      <top style="hair">
        <color auto="1"/>
      </top>
      <bottom style="hair">
        <color auto="1"/>
      </bottom>
      <diagonal/>
    </border>
    <border>
      <left/>
      <right style="dotted">
        <color auto="1"/>
      </right>
      <top style="hair">
        <color auto="1"/>
      </top>
      <bottom style="hair">
        <color auto="1"/>
      </bottom>
      <diagonal/>
    </border>
    <border>
      <left style="hair">
        <color auto="1"/>
      </left>
      <right style="hair">
        <color auto="1"/>
      </right>
      <top style="hair">
        <color auto="1"/>
      </top>
      <bottom style="hair">
        <color auto="1"/>
      </bottom>
      <diagonal/>
    </border>
    <border>
      <left style="dotted">
        <color auto="1"/>
      </left>
      <right style="dotted">
        <color auto="1"/>
      </right>
      <top style="dotted">
        <color indexed="64"/>
      </top>
      <bottom/>
      <diagonal/>
    </border>
    <border>
      <left style="dotted">
        <color auto="1"/>
      </left>
      <right style="dotted">
        <color auto="1"/>
      </right>
      <top/>
      <bottom/>
      <diagonal/>
    </border>
    <border>
      <left style="dotted">
        <color auto="1"/>
      </left>
      <right style="dotted">
        <color auto="1"/>
      </right>
      <top/>
      <bottom style="dott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auto="1"/>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s>
  <cellStyleXfs count="42">
    <xf numFmtId="0" fontId="0" fillId="0" borderId="0">
      <alignment vertical="center"/>
    </xf>
    <xf numFmtId="9" fontId="12" fillId="0" borderId="0" applyFont="0" applyFill="0" applyBorder="0" applyAlignment="0" applyProtection="0">
      <alignment vertical="center"/>
    </xf>
    <xf numFmtId="0" fontId="13" fillId="0" borderId="0" applyNumberForma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0" fillId="0" borderId="0" applyFont="0" applyFill="0" applyBorder="0" applyAlignment="0" applyProtection="0"/>
    <xf numFmtId="38" fontId="12"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4" fillId="0" borderId="0" applyFont="0" applyFill="0" applyBorder="0" applyAlignment="0" applyProtection="0"/>
    <xf numFmtId="38" fontId="15" fillId="0" borderId="0" applyFont="0" applyFill="0" applyBorder="0" applyAlignment="0" applyProtection="0">
      <alignment vertical="center"/>
    </xf>
    <xf numFmtId="6" fontId="16" fillId="0" borderId="0" applyFont="0" applyFill="0" applyBorder="0" applyAlignment="0" applyProtection="0">
      <alignment vertical="center"/>
    </xf>
    <xf numFmtId="0" fontId="12" fillId="0" borderId="0">
      <alignment vertical="center"/>
    </xf>
    <xf numFmtId="0" fontId="8"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0" fillId="0" borderId="0"/>
    <xf numFmtId="0" fontId="12" fillId="0" borderId="0">
      <alignment vertical="center"/>
    </xf>
    <xf numFmtId="0" fontId="17" fillId="0" borderId="0">
      <alignment vertical="center"/>
    </xf>
    <xf numFmtId="0" fontId="12" fillId="0" borderId="0">
      <alignment vertical="center"/>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8" fillId="0" borderId="0"/>
  </cellStyleXfs>
  <cellXfs count="518">
    <xf numFmtId="0" fontId="0" fillId="0" borderId="0" xfId="0">
      <alignment vertical="center"/>
    </xf>
    <xf numFmtId="0" fontId="1" fillId="0" borderId="0" xfId="0" applyFont="1">
      <alignment vertical="center"/>
    </xf>
    <xf numFmtId="0" fontId="1" fillId="0" borderId="0" xfId="0" applyFont="1" applyAlignme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0" xfId="0" applyFont="1" applyBorder="1" applyAlignment="1">
      <alignment vertical="center"/>
    </xf>
    <xf numFmtId="0" fontId="6" fillId="0" borderId="0" xfId="0" applyFont="1" applyFill="1" applyAlignment="1" applyProtection="1">
      <alignment horizontal="center" vertical="center"/>
    </xf>
    <xf numFmtId="0" fontId="1" fillId="0" borderId="0" xfId="0" applyFont="1" applyProtection="1">
      <alignment vertical="center"/>
    </xf>
    <xf numFmtId="0" fontId="1" fillId="0" borderId="4" xfId="0" applyFont="1" applyBorder="1" applyProtection="1">
      <alignment vertical="center"/>
    </xf>
    <xf numFmtId="0" fontId="1" fillId="0" borderId="5" xfId="0" applyFont="1" applyBorder="1" applyProtection="1">
      <alignment vertical="center"/>
    </xf>
    <xf numFmtId="0" fontId="1" fillId="0" borderId="0" xfId="0" applyFont="1" applyBorder="1" applyProtection="1">
      <alignment vertical="center"/>
    </xf>
    <xf numFmtId="0" fontId="1" fillId="0" borderId="12" xfId="0" applyFont="1" applyBorder="1" applyProtection="1">
      <alignment vertical="center"/>
    </xf>
    <xf numFmtId="0" fontId="1" fillId="0" borderId="13" xfId="0" applyFont="1" applyBorder="1" applyProtection="1">
      <alignment vertical="center"/>
    </xf>
    <xf numFmtId="0" fontId="1" fillId="0" borderId="14" xfId="0" applyFont="1" applyBorder="1" applyProtection="1">
      <alignment vertical="center"/>
    </xf>
    <xf numFmtId="0" fontId="1" fillId="0" borderId="15" xfId="0" applyFont="1" applyBorder="1" applyProtection="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14" fontId="11" fillId="0" borderId="0" xfId="0" applyNumberFormat="1" applyFont="1">
      <alignment vertical="center"/>
    </xf>
    <xf numFmtId="0" fontId="1" fillId="0" borderId="17" xfId="0" applyFont="1" applyBorder="1">
      <alignment vertical="center"/>
    </xf>
    <xf numFmtId="0" fontId="1" fillId="0" borderId="18" xfId="0" applyFont="1" applyBorder="1">
      <alignment vertical="center"/>
    </xf>
    <xf numFmtId="0" fontId="1" fillId="0" borderId="20" xfId="0" applyFont="1" applyBorder="1">
      <alignment vertical="center"/>
    </xf>
    <xf numFmtId="0" fontId="1" fillId="0" borderId="19"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13" xfId="0" applyFont="1" applyBorder="1" applyAlignment="1" applyProtection="1">
      <alignment horizontal="distributed" vertical="center"/>
    </xf>
    <xf numFmtId="0" fontId="1" fillId="0" borderId="13" xfId="0" applyFont="1" applyBorder="1" applyAlignment="1">
      <alignment horizontal="left" vertical="center"/>
    </xf>
    <xf numFmtId="0" fontId="1" fillId="0" borderId="13" xfId="0" applyNumberFormat="1" applyFont="1" applyBorder="1" applyAlignment="1">
      <alignment horizontal="distributed" vertical="center"/>
    </xf>
    <xf numFmtId="179" fontId="1" fillId="0" borderId="13" xfId="0" applyNumberFormat="1" applyFont="1" applyBorder="1" applyAlignment="1">
      <alignment horizontal="left" vertical="center"/>
    </xf>
    <xf numFmtId="0" fontId="1" fillId="0" borderId="13" xfId="0" applyFont="1" applyBorder="1" applyAlignment="1">
      <alignment horizontal="distributed" vertical="center"/>
    </xf>
    <xf numFmtId="0" fontId="1" fillId="0" borderId="15" xfId="0" applyFont="1" applyBorder="1" applyAlignment="1">
      <alignment horizontal="center" vertical="center"/>
    </xf>
    <xf numFmtId="0" fontId="1" fillId="0" borderId="20" xfId="0" applyFont="1" applyBorder="1" applyAlignment="1">
      <alignment vertical="center"/>
    </xf>
    <xf numFmtId="58" fontId="1" fillId="0" borderId="0" xfId="0" applyNumberFormat="1" applyFont="1" applyBorder="1" applyAlignment="1">
      <alignment vertical="center"/>
    </xf>
    <xf numFmtId="0" fontId="1" fillId="0" borderId="13" xfId="0" applyFont="1" applyFill="1" applyBorder="1">
      <alignment vertical="center"/>
    </xf>
    <xf numFmtId="0" fontId="1" fillId="0" borderId="15" xfId="0" applyFont="1" applyFill="1" applyBorder="1">
      <alignment vertical="center"/>
    </xf>
    <xf numFmtId="0" fontId="1" fillId="0" borderId="0" xfId="0" applyFont="1" applyFill="1" applyBorder="1">
      <alignment vertical="center"/>
    </xf>
    <xf numFmtId="0" fontId="1" fillId="0" borderId="18" xfId="0" applyFont="1" applyBorder="1" applyProtection="1">
      <alignment vertical="center"/>
    </xf>
    <xf numFmtId="0" fontId="1" fillId="0" borderId="15" xfId="0" applyFont="1" applyFill="1" applyBorder="1" applyProtection="1">
      <alignment vertical="center"/>
    </xf>
    <xf numFmtId="180" fontId="1" fillId="0" borderId="15" xfId="0" applyNumberFormat="1" applyFont="1" applyFill="1" applyBorder="1" applyAlignment="1" applyProtection="1">
      <alignment horizontal="lef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vertical="center"/>
    </xf>
    <xf numFmtId="0" fontId="19" fillId="0" borderId="13" xfId="0" applyFont="1" applyBorder="1">
      <alignment vertical="center"/>
    </xf>
    <xf numFmtId="0" fontId="19" fillId="0" borderId="0" xfId="0" applyFont="1" applyProtection="1">
      <alignment vertical="center"/>
    </xf>
    <xf numFmtId="0" fontId="19" fillId="0" borderId="4" xfId="0" applyFont="1" applyBorder="1" applyAlignment="1">
      <alignment vertical="center"/>
    </xf>
    <xf numFmtId="0" fontId="19" fillId="0" borderId="0"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5" fillId="0" borderId="0" xfId="0" applyFont="1">
      <alignment vertical="center"/>
    </xf>
    <xf numFmtId="0" fontId="22" fillId="0" borderId="0" xfId="0" applyFont="1">
      <alignment vertical="center"/>
    </xf>
    <xf numFmtId="0" fontId="9" fillId="0" borderId="0" xfId="0" applyFont="1">
      <alignment vertical="center"/>
    </xf>
    <xf numFmtId="0" fontId="9" fillId="0" borderId="13" xfId="0" applyFont="1" applyBorder="1">
      <alignment vertical="center"/>
    </xf>
    <xf numFmtId="0" fontId="9" fillId="0" borderId="37" xfId="0" applyFont="1" applyBorder="1">
      <alignment vertical="center"/>
    </xf>
    <xf numFmtId="0" fontId="9" fillId="0" borderId="40" xfId="0" applyFont="1" applyBorder="1">
      <alignment vertical="center"/>
    </xf>
    <xf numFmtId="0" fontId="1" fillId="0" borderId="0" xfId="0" applyFont="1" applyAlignment="1" applyProtection="1">
      <alignment horizontal="center" vertical="center"/>
    </xf>
    <xf numFmtId="0" fontId="9" fillId="0" borderId="25" xfId="0" applyFont="1" applyBorder="1" applyAlignment="1">
      <alignment horizontal="center" vertical="center"/>
    </xf>
    <xf numFmtId="0" fontId="1" fillId="0" borderId="4" xfId="0" applyFont="1" applyBorder="1" applyAlignment="1">
      <alignment vertical="center" shrinkToFit="1"/>
    </xf>
    <xf numFmtId="0" fontId="1" fillId="0" borderId="0" xfId="0" applyFont="1" applyBorder="1" applyAlignment="1">
      <alignment vertical="center" shrinkToFit="1"/>
    </xf>
    <xf numFmtId="0" fontId="1" fillId="0" borderId="5" xfId="0" applyFont="1" applyBorder="1" applyAlignment="1">
      <alignment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Fill="1" applyProtection="1">
      <alignment vertical="center"/>
    </xf>
    <xf numFmtId="0" fontId="9" fillId="0" borderId="13" xfId="0" applyFont="1" applyBorder="1" applyAlignment="1" applyProtection="1">
      <alignment horizontal="right" vertical="center"/>
    </xf>
    <xf numFmtId="0" fontId="9" fillId="0" borderId="13" xfId="0" applyFont="1" applyBorder="1" applyProtection="1">
      <alignment vertical="center"/>
    </xf>
    <xf numFmtId="0" fontId="9" fillId="0" borderId="0" xfId="0" applyFont="1" applyProtection="1">
      <alignment vertical="center"/>
    </xf>
    <xf numFmtId="0" fontId="1" fillId="0" borderId="0" xfId="0" applyFont="1" applyAlignment="1">
      <alignment horizontal="distributed" vertical="center"/>
    </xf>
    <xf numFmtId="0" fontId="9" fillId="0" borderId="10" xfId="0" applyFont="1" applyBorder="1" applyAlignment="1" applyProtection="1">
      <alignment vertical="center"/>
    </xf>
    <xf numFmtId="0" fontId="9" fillId="0" borderId="10" xfId="0" applyFont="1" applyBorder="1" applyAlignment="1" applyProtection="1">
      <alignment vertical="center" shrinkToFit="1"/>
    </xf>
    <xf numFmtId="0" fontId="9" fillId="0" borderId="11" xfId="0" applyFont="1" applyBorder="1" applyAlignment="1" applyProtection="1">
      <alignment vertical="center" shrinkToFit="1"/>
    </xf>
    <xf numFmtId="0" fontId="9" fillId="0" borderId="61" xfId="0" applyFont="1" applyBorder="1" applyAlignment="1" applyProtection="1">
      <alignment vertical="center"/>
    </xf>
    <xf numFmtId="0" fontId="9" fillId="0" borderId="61" xfId="0" applyFont="1" applyBorder="1" applyAlignment="1" applyProtection="1">
      <alignment vertical="center" shrinkToFit="1"/>
    </xf>
    <xf numFmtId="0" fontId="9" fillId="0" borderId="62" xfId="0" applyFont="1" applyBorder="1" applyAlignment="1" applyProtection="1">
      <alignment vertical="center" shrinkToFit="1"/>
    </xf>
    <xf numFmtId="191" fontId="1" fillId="0" borderId="0" xfId="0" applyNumberFormat="1" applyFont="1">
      <alignment vertical="center"/>
    </xf>
    <xf numFmtId="0" fontId="9" fillId="0" borderId="69" xfId="0" applyFont="1" applyBorder="1" applyAlignment="1" applyProtection="1">
      <alignment vertical="center"/>
    </xf>
    <xf numFmtId="0" fontId="9" fillId="0" borderId="69" xfId="0" applyFont="1" applyBorder="1" applyAlignment="1" applyProtection="1">
      <alignment vertical="center" shrinkToFit="1"/>
    </xf>
    <xf numFmtId="0" fontId="9" fillId="0" borderId="70" xfId="0" applyFont="1" applyBorder="1" applyAlignment="1" applyProtection="1">
      <alignment vertical="center" shrinkToFit="1"/>
    </xf>
    <xf numFmtId="0" fontId="9" fillId="0" borderId="75" xfId="0" applyFont="1" applyBorder="1" applyAlignment="1" applyProtection="1">
      <alignment vertical="center"/>
    </xf>
    <xf numFmtId="0" fontId="9" fillId="0" borderId="75" xfId="0" applyFont="1" applyBorder="1" applyAlignment="1" applyProtection="1">
      <alignment vertical="center" shrinkToFit="1"/>
    </xf>
    <xf numFmtId="0" fontId="9" fillId="0" borderId="76" xfId="0" applyFont="1" applyBorder="1" applyAlignment="1" applyProtection="1">
      <alignment vertical="center" shrinkToFit="1"/>
    </xf>
    <xf numFmtId="0" fontId="9" fillId="0" borderId="25" xfId="0" applyFont="1" applyBorder="1" applyAlignment="1" applyProtection="1">
      <alignment vertical="center"/>
    </xf>
    <xf numFmtId="0" fontId="9" fillId="0" borderId="25" xfId="0" applyFont="1" applyBorder="1" applyAlignment="1" applyProtection="1">
      <alignment vertical="center" shrinkToFit="1"/>
    </xf>
    <xf numFmtId="0" fontId="9" fillId="0" borderId="80" xfId="0" applyFont="1" applyBorder="1" applyAlignment="1" applyProtection="1">
      <alignment vertical="center" shrinkToFit="1"/>
    </xf>
    <xf numFmtId="0" fontId="9" fillId="0" borderId="84" xfId="0" applyFont="1" applyBorder="1" applyAlignment="1" applyProtection="1">
      <alignment vertical="center"/>
    </xf>
    <xf numFmtId="0" fontId="9" fillId="0" borderId="84" xfId="0" applyFont="1" applyBorder="1" applyAlignment="1" applyProtection="1">
      <alignment vertical="center" shrinkToFit="1"/>
    </xf>
    <xf numFmtId="0" fontId="9" fillId="0" borderId="85" xfId="0" applyFont="1" applyBorder="1" applyAlignment="1" applyProtection="1">
      <alignment vertical="center" shrinkToFit="1"/>
    </xf>
    <xf numFmtId="0" fontId="27" fillId="0" borderId="42" xfId="0" applyFont="1" applyBorder="1">
      <alignment vertical="center"/>
    </xf>
    <xf numFmtId="0" fontId="27" fillId="0" borderId="42" xfId="0" applyFont="1" applyBorder="1" applyAlignment="1">
      <alignment horizontal="center" vertical="center"/>
    </xf>
    <xf numFmtId="0" fontId="27" fillId="0" borderId="0" xfId="0" applyFont="1">
      <alignment vertical="center"/>
    </xf>
    <xf numFmtId="186" fontId="27" fillId="0" borderId="42" xfId="0" applyNumberFormat="1" applyFont="1" applyBorder="1" applyAlignment="1">
      <alignment horizontal="center" vertical="center"/>
    </xf>
    <xf numFmtId="0" fontId="1" fillId="0" borderId="0" xfId="0" applyFont="1" applyAlignment="1">
      <alignment vertical="center"/>
    </xf>
    <xf numFmtId="0" fontId="26" fillId="0" borderId="0" xfId="0" applyFont="1" applyAlignment="1">
      <alignment horizontal="center" vertical="center"/>
    </xf>
    <xf numFmtId="0" fontId="1" fillId="0" borderId="0" xfId="0" applyFont="1" applyAlignment="1">
      <alignment horizontal="center" vertical="center"/>
    </xf>
    <xf numFmtId="0" fontId="1" fillId="0" borderId="0" xfId="0" applyFont="1" applyFill="1" applyAlignment="1" applyProtection="1">
      <alignment vertical="top" wrapText="1"/>
    </xf>
    <xf numFmtId="0" fontId="1" fillId="0" borderId="0" xfId="0" applyNumberFormat="1" applyFont="1" applyFill="1" applyAlignment="1" applyProtection="1">
      <alignment vertical="top" wrapText="1"/>
    </xf>
    <xf numFmtId="0" fontId="5" fillId="0" borderId="0" xfId="0" applyFont="1" applyAlignment="1">
      <alignment horizontal="center" vertical="center"/>
    </xf>
    <xf numFmtId="0" fontId="1" fillId="0" borderId="0" xfId="0" applyFont="1" applyBorder="1" applyAlignment="1">
      <alignment horizontal="center" vertical="center"/>
    </xf>
    <xf numFmtId="0" fontId="7" fillId="0" borderId="0" xfId="0" applyFont="1" applyAlignment="1">
      <alignment horizontal="center" vertical="center"/>
    </xf>
    <xf numFmtId="0" fontId="1" fillId="0" borderId="13" xfId="0" applyFont="1" applyFill="1" applyBorder="1" applyAlignment="1">
      <alignment vertical="center" shrinkToFit="1"/>
    </xf>
    <xf numFmtId="180" fontId="1" fillId="0" borderId="13" xfId="0" applyNumberFormat="1" applyFont="1" applyFill="1" applyBorder="1" applyAlignment="1" applyProtection="1">
      <alignment horizontal="left" vertical="center" shrinkToFit="1"/>
    </xf>
    <xf numFmtId="0" fontId="1" fillId="0" borderId="13" xfId="0" applyFont="1" applyFill="1" applyBorder="1" applyAlignment="1" applyProtection="1">
      <alignment vertical="center" shrinkToFit="1"/>
    </xf>
    <xf numFmtId="0" fontId="1" fillId="0" borderId="13" xfId="0" applyFont="1" applyBorder="1" applyAlignment="1" applyProtection="1">
      <alignment vertical="center" shrinkToFit="1"/>
    </xf>
    <xf numFmtId="0" fontId="1" fillId="0" borderId="22" xfId="0" applyFont="1" applyBorder="1" applyAlignment="1" applyProtection="1">
      <alignment vertical="center" shrinkToFit="1"/>
    </xf>
    <xf numFmtId="0" fontId="9" fillId="0" borderId="0" xfId="0" applyFont="1" applyBorder="1" applyAlignment="1">
      <alignment horizontal="center" vertical="center"/>
    </xf>
    <xf numFmtId="0" fontId="1" fillId="0" borderId="0" xfId="0" applyFont="1" applyBorder="1" applyAlignment="1" applyProtection="1">
      <alignment vertical="center" shrinkToFit="1"/>
    </xf>
    <xf numFmtId="0" fontId="9" fillId="0" borderId="38" xfId="0" applyFont="1" applyBorder="1">
      <alignment vertical="center"/>
    </xf>
    <xf numFmtId="0" fontId="9" fillId="0" borderId="41" xfId="0" applyFont="1" applyBorder="1">
      <alignment vertical="center"/>
    </xf>
    <xf numFmtId="0" fontId="9" fillId="0" borderId="22" xfId="0" applyFont="1" applyBorder="1">
      <alignment vertical="center"/>
    </xf>
    <xf numFmtId="0" fontId="27" fillId="3" borderId="42" xfId="0" applyFont="1" applyFill="1" applyBorder="1">
      <alignment vertical="center"/>
    </xf>
    <xf numFmtId="0" fontId="27" fillId="3" borderId="42" xfId="0" applyFont="1" applyFill="1" applyBorder="1" applyAlignment="1">
      <alignment horizontal="center" vertical="center"/>
    </xf>
    <xf numFmtId="0" fontId="27" fillId="0" borderId="42" xfId="0" applyFont="1" applyBorder="1" applyAlignment="1">
      <alignment horizontal="left" vertical="center"/>
    </xf>
    <xf numFmtId="0" fontId="27" fillId="3" borderId="42" xfId="0" applyFont="1" applyFill="1" applyBorder="1" applyAlignment="1">
      <alignment horizontal="left" vertical="center"/>
    </xf>
    <xf numFmtId="0" fontId="27" fillId="0" borderId="0" xfId="0" applyFont="1" applyAlignment="1">
      <alignment horizontal="left" vertical="center"/>
    </xf>
    <xf numFmtId="0" fontId="1" fillId="4" borderId="0" xfId="0" applyFont="1" applyFill="1">
      <alignment vertical="center"/>
    </xf>
    <xf numFmtId="0" fontId="19" fillId="0" borderId="0" xfId="0" applyFont="1" applyAlignment="1" applyProtection="1">
      <alignment horizontal="center" vertical="center"/>
    </xf>
    <xf numFmtId="0" fontId="19" fillId="0" borderId="7" xfId="0" applyFont="1" applyBorder="1" applyProtection="1">
      <alignment vertical="center"/>
    </xf>
    <xf numFmtId="0" fontId="19" fillId="0" borderId="28" xfId="0" applyFont="1" applyBorder="1" applyProtection="1">
      <alignment vertical="center"/>
    </xf>
    <xf numFmtId="0" fontId="19" fillId="0" borderId="29" xfId="0" applyFont="1" applyBorder="1" applyProtection="1">
      <alignment vertical="center"/>
    </xf>
    <xf numFmtId="0" fontId="19" fillId="0" borderId="30" xfId="0" applyFont="1" applyBorder="1" applyProtection="1">
      <alignment vertical="center"/>
    </xf>
    <xf numFmtId="0" fontId="19" fillId="0" borderId="31" xfId="0" applyFont="1" applyBorder="1" applyProtection="1">
      <alignment vertical="center"/>
    </xf>
    <xf numFmtId="0" fontId="19" fillId="0" borderId="32" xfId="0" applyFont="1" applyBorder="1" applyProtection="1">
      <alignment vertical="center"/>
    </xf>
    <xf numFmtId="0" fontId="19" fillId="0" borderId="33" xfId="0" applyFont="1" applyBorder="1" applyProtection="1">
      <alignment vertical="center"/>
    </xf>
    <xf numFmtId="0" fontId="19" fillId="0" borderId="35" xfId="0" applyFont="1" applyBorder="1" applyProtection="1">
      <alignment vertical="center"/>
    </xf>
    <xf numFmtId="0" fontId="22" fillId="0" borderId="0" xfId="0" applyFont="1" applyProtection="1">
      <alignment vertical="center"/>
    </xf>
    <xf numFmtId="0" fontId="23" fillId="0" borderId="0" xfId="0" applyFont="1" applyProtection="1">
      <alignment vertical="center"/>
    </xf>
    <xf numFmtId="0" fontId="27" fillId="0" borderId="42" xfId="0" applyFont="1" applyFill="1" applyBorder="1" applyAlignment="1">
      <alignment horizontal="center" vertical="center"/>
    </xf>
    <xf numFmtId="0" fontId="27" fillId="0" borderId="0" xfId="0" applyFont="1" applyFill="1">
      <alignment vertical="center"/>
    </xf>
    <xf numFmtId="176" fontId="1" fillId="0" borderId="0" xfId="0" applyNumberFormat="1" applyFont="1" applyFill="1" applyAlignment="1" applyProtection="1">
      <alignment vertical="top" wrapText="1"/>
      <protection locked="0"/>
    </xf>
    <xf numFmtId="0" fontId="19" fillId="0" borderId="13" xfId="0" applyFont="1" applyFill="1" applyBorder="1" applyAlignment="1" applyProtection="1">
      <alignment vertical="center" shrinkToFit="1"/>
    </xf>
    <xf numFmtId="0" fontId="1" fillId="0" borderId="0" xfId="0" applyFont="1" applyFill="1">
      <alignment vertical="center"/>
    </xf>
    <xf numFmtId="0" fontId="9" fillId="0" borderId="13" xfId="0" applyFont="1" applyFill="1" applyBorder="1" applyAlignment="1" applyProtection="1">
      <alignment vertical="center"/>
      <protection locked="0"/>
    </xf>
    <xf numFmtId="0" fontId="1" fillId="0" borderId="0" xfId="0" applyFont="1" applyAlignment="1">
      <alignment vertical="center"/>
    </xf>
    <xf numFmtId="0" fontId="1" fillId="0" borderId="0" xfId="0" applyFont="1" applyAlignment="1">
      <alignment horizontal="center" vertical="center"/>
    </xf>
    <xf numFmtId="0" fontId="1" fillId="2" borderId="0" xfId="0" applyNumberFormat="1" applyFont="1" applyFill="1" applyAlignment="1" applyProtection="1">
      <alignment horizontal="center" vertical="center"/>
      <protection locked="0"/>
    </xf>
    <xf numFmtId="0" fontId="1" fillId="0" borderId="0" xfId="0" applyNumberFormat="1" applyFont="1" applyFill="1" applyAlignment="1" applyProtection="1">
      <alignment horizontal="center" vertical="center"/>
    </xf>
    <xf numFmtId="0" fontId="1" fillId="2" borderId="0" xfId="0" applyFont="1" applyFill="1" applyAlignment="1" applyProtection="1">
      <alignment vertical="top" wrapText="1"/>
      <protection locked="0"/>
    </xf>
    <xf numFmtId="196" fontId="1" fillId="2" borderId="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1" fillId="0" borderId="0" xfId="0" applyFont="1" applyFill="1" applyBorder="1" applyAlignment="1" applyProtection="1">
      <alignment horizontal="center" vertical="center"/>
    </xf>
    <xf numFmtId="195" fontId="1" fillId="2" borderId="0" xfId="0" applyNumberFormat="1" applyFont="1" applyFill="1" applyBorder="1" applyAlignment="1" applyProtection="1">
      <alignment horizontal="center" vertical="center"/>
      <protection locked="0"/>
    </xf>
    <xf numFmtId="0" fontId="1" fillId="0" borderId="0" xfId="0" applyFont="1" applyAlignment="1">
      <alignment horizontal="distributed" vertical="top"/>
    </xf>
    <xf numFmtId="0" fontId="26" fillId="0" borderId="0" xfId="0" applyFont="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vertical="center" shrinkToFit="1"/>
    </xf>
    <xf numFmtId="0" fontId="1" fillId="0" borderId="0" xfId="0" applyNumberFormat="1" applyFont="1" applyFill="1" applyBorder="1" applyAlignment="1" applyProtection="1">
      <alignment horizontal="center" vertical="center" shrinkToFit="1"/>
    </xf>
    <xf numFmtId="0" fontId="9" fillId="0" borderId="2" xfId="0" applyNumberFormat="1" applyFont="1" applyFill="1" applyBorder="1" applyAlignment="1" applyProtection="1">
      <alignment horizontal="left" vertical="center" wrapText="1" shrinkToFit="1"/>
    </xf>
    <xf numFmtId="0" fontId="9" fillId="0" borderId="0" xfId="0" applyNumberFormat="1" applyFont="1" applyFill="1" applyBorder="1" applyAlignment="1" applyProtection="1">
      <alignment horizontal="left" vertical="center" wrapText="1" shrinkToFit="1"/>
    </xf>
    <xf numFmtId="0" fontId="9" fillId="0" borderId="13" xfId="0" applyNumberFormat="1" applyFont="1" applyFill="1" applyBorder="1" applyAlignment="1" applyProtection="1">
      <alignment horizontal="left" vertical="center" wrapText="1" shrinkToFit="1"/>
    </xf>
    <xf numFmtId="176" fontId="1" fillId="2" borderId="0" xfId="0" applyNumberFormat="1" applyFont="1" applyFill="1" applyAlignment="1" applyProtection="1">
      <alignment vertical="top" wrapText="1"/>
      <protection locked="0"/>
    </xf>
    <xf numFmtId="0" fontId="1" fillId="2" borderId="4"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0" xfId="0" applyFont="1" applyFill="1" applyBorder="1" applyAlignment="1" applyProtection="1">
      <alignment vertical="center" shrinkToFit="1"/>
      <protection locked="0"/>
    </xf>
    <xf numFmtId="0" fontId="1" fillId="2" borderId="5" xfId="0" applyFont="1" applyFill="1" applyBorder="1" applyAlignment="1" applyProtection="1">
      <alignment vertical="center" shrinkToFit="1"/>
      <protection locked="0"/>
    </xf>
    <xf numFmtId="0" fontId="1" fillId="0" borderId="0" xfId="0" applyNumberFormat="1" applyFont="1" applyFill="1" applyAlignment="1" applyProtection="1">
      <alignment vertical="top" wrapText="1"/>
    </xf>
    <xf numFmtId="0" fontId="1" fillId="0" borderId="0" xfId="0" applyFont="1" applyAlignment="1" applyProtection="1">
      <alignment horizontal="center" vertical="center"/>
    </xf>
    <xf numFmtId="0" fontId="1" fillId="2" borderId="0" xfId="0" applyNumberFormat="1" applyFont="1" applyFill="1" applyAlignment="1" applyProtection="1">
      <alignment horizontal="center" vertical="center"/>
    </xf>
    <xf numFmtId="0" fontId="1" fillId="0" borderId="0" xfId="0" applyFont="1" applyFill="1" applyAlignment="1" applyProtection="1">
      <alignment vertical="top"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2" borderId="4" xfId="0" applyFont="1" applyFill="1" applyBorder="1" applyAlignment="1" applyProtection="1">
      <alignment horizontal="center" vertical="center" shrinkToFit="1"/>
      <protection locked="0"/>
    </xf>
    <xf numFmtId="0" fontId="9" fillId="2" borderId="0"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177" fontId="9" fillId="2" borderId="4" xfId="0" applyNumberFormat="1" applyFont="1" applyFill="1" applyBorder="1" applyAlignment="1" applyProtection="1">
      <alignment horizontal="center" vertical="center"/>
      <protection locked="0"/>
    </xf>
    <xf numFmtId="177" fontId="9" fillId="2" borderId="0" xfId="0" applyNumberFormat="1" applyFont="1" applyFill="1" applyBorder="1" applyAlignment="1" applyProtection="1">
      <alignment horizontal="center" vertical="center"/>
      <protection locked="0"/>
    </xf>
    <xf numFmtId="177" fontId="9" fillId="2" borderId="5" xfId="0" applyNumberFormat="1"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2" borderId="4"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178" fontId="9" fillId="2" borderId="4" xfId="0" applyNumberFormat="1" applyFont="1" applyFill="1" applyBorder="1" applyAlignment="1" applyProtection="1">
      <alignment horizontal="center" vertical="center"/>
      <protection locked="0"/>
    </xf>
    <xf numFmtId="178" fontId="9" fillId="2" borderId="0" xfId="0" applyNumberFormat="1" applyFont="1" applyFill="1" applyBorder="1" applyAlignment="1" applyProtection="1">
      <alignment horizontal="center" vertical="center"/>
      <protection locked="0"/>
    </xf>
    <xf numFmtId="178" fontId="9" fillId="2" borderId="5" xfId="0" applyNumberFormat="1" applyFont="1" applyFill="1" applyBorder="1" applyAlignment="1" applyProtection="1">
      <alignment horizontal="center" vertical="center"/>
      <protection locked="0"/>
    </xf>
    <xf numFmtId="189" fontId="1" fillId="2" borderId="0" xfId="0" applyNumberFormat="1" applyFont="1" applyFill="1" applyBorder="1" applyAlignment="1" applyProtection="1">
      <alignment horizontal="center" vertical="center"/>
      <protection locked="0"/>
    </xf>
    <xf numFmtId="189" fontId="1" fillId="2" borderId="5" xfId="0" applyNumberFormat="1" applyFont="1" applyFill="1" applyBorder="1" applyAlignment="1" applyProtection="1">
      <alignment horizontal="center" vertical="center"/>
      <protection locked="0"/>
    </xf>
    <xf numFmtId="0" fontId="1" fillId="0" borderId="0" xfId="0" applyFont="1" applyBorder="1" applyAlignment="1" applyProtection="1">
      <alignment horizontal="distributed" vertical="center"/>
    </xf>
    <xf numFmtId="58" fontId="1" fillId="0" borderId="0" xfId="0" applyNumberFormat="1"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1" fillId="0" borderId="13" xfId="0" applyFont="1" applyFill="1" applyBorder="1" applyAlignment="1" applyProtection="1">
      <alignment vertical="center" wrapText="1"/>
    </xf>
    <xf numFmtId="0" fontId="1" fillId="2" borderId="0" xfId="0" applyFont="1" applyFill="1" applyBorder="1" applyAlignment="1" applyProtection="1">
      <alignment vertical="center" wrapText="1"/>
      <protection locked="0"/>
    </xf>
    <xf numFmtId="0" fontId="1" fillId="0" borderId="0" xfId="0" applyFont="1" applyBorder="1" applyAlignment="1">
      <alignment horizontal="center" vertical="center"/>
    </xf>
    <xf numFmtId="58" fontId="1" fillId="0" borderId="0" xfId="0" applyNumberFormat="1" applyFont="1" applyFill="1" applyBorder="1" applyAlignment="1" applyProtection="1">
      <alignment horizontal="center" vertical="center"/>
    </xf>
    <xf numFmtId="196" fontId="1" fillId="2" borderId="0" xfId="0" applyNumberFormat="1"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shrinkToFit="1"/>
    </xf>
    <xf numFmtId="0" fontId="1" fillId="0" borderId="0" xfId="0" applyFont="1" applyBorder="1" applyAlignment="1">
      <alignment horizontal="center" vertical="center" shrinkToFit="1"/>
    </xf>
    <xf numFmtId="176" fontId="1" fillId="2" borderId="0" xfId="0" applyNumberFormat="1" applyFont="1" applyFill="1" applyAlignment="1" applyProtection="1">
      <alignment horizontal="left" vertical="top" wrapText="1"/>
      <protection locked="0"/>
    </xf>
    <xf numFmtId="0" fontId="1" fillId="0" borderId="0" xfId="0" applyNumberFormat="1" applyFont="1" applyFill="1" applyAlignment="1" applyProtection="1">
      <alignment horizontal="center" vertical="center" wrapText="1"/>
      <protection locked="0"/>
    </xf>
    <xf numFmtId="0" fontId="5" fillId="0" borderId="0" xfId="0" applyFont="1" applyAlignment="1">
      <alignment horizontal="center" vertical="center"/>
    </xf>
    <xf numFmtId="58" fontId="1" fillId="2" borderId="0" xfId="0" applyNumberFormat="1" applyFont="1" applyFill="1" applyBorder="1" applyAlignment="1" applyProtection="1">
      <alignment horizontal="left" vertical="center"/>
      <protection locked="0"/>
    </xf>
    <xf numFmtId="0" fontId="1" fillId="2" borderId="0" xfId="0" applyFont="1" applyFill="1" applyBorder="1" applyAlignment="1" applyProtection="1">
      <alignment vertical="center"/>
      <protection locked="0"/>
    </xf>
    <xf numFmtId="0" fontId="1" fillId="0" borderId="0" xfId="0" applyNumberFormat="1" applyFont="1" applyBorder="1" applyAlignment="1">
      <alignment horizontal="distributed" vertical="center"/>
    </xf>
    <xf numFmtId="0" fontId="1" fillId="0" borderId="0" xfId="0" applyFont="1" applyBorder="1" applyAlignment="1">
      <alignment horizontal="distributed" vertical="center"/>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1" fillId="2" borderId="17"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181" fontId="1" fillId="2" borderId="17" xfId="0" applyNumberFormat="1" applyFont="1" applyFill="1" applyBorder="1" applyAlignment="1" applyProtection="1">
      <alignment horizontal="center" vertical="center"/>
      <protection locked="0"/>
    </xf>
    <xf numFmtId="181" fontId="1" fillId="2" borderId="15" xfId="0" applyNumberFormat="1" applyFont="1" applyFill="1" applyBorder="1" applyAlignment="1" applyProtection="1">
      <alignment horizontal="center" vertical="center"/>
      <protection locked="0"/>
    </xf>
    <xf numFmtId="181" fontId="1" fillId="2" borderId="18" xfId="0" applyNumberFormat="1" applyFont="1" applyFill="1" applyBorder="1" applyAlignment="1" applyProtection="1">
      <alignment horizontal="center" vertical="center"/>
      <protection locked="0"/>
    </xf>
    <xf numFmtId="181" fontId="1" fillId="2" borderId="19" xfId="0" applyNumberFormat="1" applyFont="1" applyFill="1" applyBorder="1" applyAlignment="1" applyProtection="1">
      <alignment horizontal="center" vertical="center"/>
      <protection locked="0"/>
    </xf>
    <xf numFmtId="181" fontId="1" fillId="2" borderId="0" xfId="0" applyNumberFormat="1" applyFont="1" applyFill="1" applyBorder="1" applyAlignment="1" applyProtection="1">
      <alignment horizontal="center" vertical="center"/>
      <protection locked="0"/>
    </xf>
    <xf numFmtId="181" fontId="1" fillId="2" borderId="20" xfId="0" applyNumberFormat="1" applyFont="1" applyFill="1" applyBorder="1" applyAlignment="1" applyProtection="1">
      <alignment horizontal="center" vertical="center"/>
      <protection locked="0"/>
    </xf>
    <xf numFmtId="181" fontId="1" fillId="2" borderId="21" xfId="0" applyNumberFormat="1" applyFont="1" applyFill="1" applyBorder="1" applyAlignment="1" applyProtection="1">
      <alignment horizontal="center" vertical="center"/>
      <protection locked="0"/>
    </xf>
    <xf numFmtId="181" fontId="1" fillId="2" borderId="13" xfId="0" applyNumberFormat="1" applyFont="1" applyFill="1" applyBorder="1" applyAlignment="1" applyProtection="1">
      <alignment horizontal="center" vertical="center"/>
      <protection locked="0"/>
    </xf>
    <xf numFmtId="181" fontId="1" fillId="2" borderId="22" xfId="0" applyNumberFormat="1" applyFont="1" applyFill="1" applyBorder="1" applyAlignment="1" applyProtection="1">
      <alignment horizontal="center" vertical="center"/>
      <protection locked="0"/>
    </xf>
    <xf numFmtId="0" fontId="1" fillId="2" borderId="15" xfId="0" applyNumberFormat="1" applyFont="1" applyFill="1" applyBorder="1" applyAlignment="1" applyProtection="1">
      <alignment horizontal="center" vertical="center"/>
      <protection locked="0"/>
    </xf>
    <xf numFmtId="0" fontId="1" fillId="2" borderId="18" xfId="0" applyNumberFormat="1" applyFont="1" applyFill="1" applyBorder="1" applyAlignment="1" applyProtection="1">
      <alignment horizontal="center" vertical="center"/>
      <protection locked="0"/>
    </xf>
    <xf numFmtId="0" fontId="1" fillId="2" borderId="0" xfId="0" applyNumberFormat="1" applyFont="1" applyFill="1" applyBorder="1" applyAlignment="1" applyProtection="1">
      <alignment horizontal="center" vertical="center"/>
      <protection locked="0"/>
    </xf>
    <xf numFmtId="0" fontId="1" fillId="2" borderId="20" xfId="0" applyNumberFormat="1" applyFont="1" applyFill="1" applyBorder="1" applyAlignment="1" applyProtection="1">
      <alignment horizontal="center" vertical="center"/>
      <protection locked="0"/>
    </xf>
    <xf numFmtId="0" fontId="1" fillId="2" borderId="13" xfId="0" applyNumberFormat="1" applyFont="1" applyFill="1" applyBorder="1" applyAlignment="1" applyProtection="1">
      <alignment horizontal="center" vertical="center"/>
      <protection locked="0"/>
    </xf>
    <xf numFmtId="0" fontId="1" fillId="2" borderId="22" xfId="0" applyNumberFormat="1" applyFont="1" applyFill="1" applyBorder="1" applyAlignment="1" applyProtection="1">
      <alignment horizontal="center" vertical="center"/>
      <protection locked="0"/>
    </xf>
    <xf numFmtId="0" fontId="9" fillId="0" borderId="0" xfId="0" applyFont="1" applyBorder="1" applyAlignment="1">
      <alignment horizontal="left" vertical="center"/>
    </xf>
    <xf numFmtId="0" fontId="9" fillId="0" borderId="20" xfId="0" applyFont="1" applyBorder="1" applyAlignment="1">
      <alignment horizontal="left" vertical="center"/>
    </xf>
    <xf numFmtId="0" fontId="1" fillId="0" borderId="20" xfId="0" applyFont="1" applyBorder="1" applyAlignment="1">
      <alignment horizontal="center" vertical="center"/>
    </xf>
    <xf numFmtId="179" fontId="1" fillId="2" borderId="0" xfId="0" applyNumberFormat="1" applyFont="1" applyFill="1" applyBorder="1" applyAlignment="1" applyProtection="1">
      <alignment horizontal="left" vertical="center"/>
      <protection locked="0"/>
    </xf>
    <xf numFmtId="0" fontId="7" fillId="0" borderId="0" xfId="0" applyFont="1" applyAlignment="1">
      <alignment horizontal="center" vertical="center"/>
    </xf>
    <xf numFmtId="0" fontId="1" fillId="0" borderId="0" xfId="0" applyFont="1" applyAlignment="1" applyProtection="1">
      <alignment vertical="center"/>
    </xf>
    <xf numFmtId="58" fontId="1" fillId="0" borderId="0" xfId="0" applyNumberFormat="1" applyFont="1" applyFill="1" applyAlignment="1" applyProtection="1">
      <alignment horizontal="center" vertical="center"/>
    </xf>
    <xf numFmtId="0" fontId="1" fillId="0" borderId="0" xfId="0" applyFont="1" applyAlignment="1" applyProtection="1">
      <alignment horizontal="left" vertical="center"/>
    </xf>
    <xf numFmtId="0" fontId="28" fillId="0" borderId="0" xfId="0" applyFont="1" applyAlignment="1">
      <alignment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2" xfId="0" applyFont="1" applyFill="1" applyBorder="1" applyAlignment="1">
      <alignment horizontal="center" vertical="center"/>
    </xf>
    <xf numFmtId="178" fontId="1" fillId="2" borderId="17" xfId="0" applyNumberFormat="1" applyFont="1" applyFill="1" applyBorder="1" applyAlignment="1" applyProtection="1">
      <alignment horizontal="center" vertical="center" shrinkToFit="1"/>
      <protection locked="0"/>
    </xf>
    <xf numFmtId="178" fontId="1" fillId="2" borderId="15" xfId="0" applyNumberFormat="1" applyFont="1" applyFill="1" applyBorder="1" applyAlignment="1" applyProtection="1">
      <alignment horizontal="center" vertical="center" shrinkToFit="1"/>
      <protection locked="0"/>
    </xf>
    <xf numFmtId="178" fontId="1" fillId="2" borderId="18" xfId="0" applyNumberFormat="1" applyFont="1" applyFill="1" applyBorder="1" applyAlignment="1" applyProtection="1">
      <alignment horizontal="center" vertical="center" shrinkToFit="1"/>
      <protection locked="0"/>
    </xf>
    <xf numFmtId="178" fontId="1" fillId="2" borderId="21" xfId="0" applyNumberFormat="1" applyFont="1" applyFill="1" applyBorder="1" applyAlignment="1" applyProtection="1">
      <alignment horizontal="center" vertical="center" shrinkToFit="1"/>
      <protection locked="0"/>
    </xf>
    <xf numFmtId="178" fontId="1" fillId="2" borderId="13" xfId="0" applyNumberFormat="1" applyFont="1" applyFill="1" applyBorder="1" applyAlignment="1" applyProtection="1">
      <alignment horizontal="center" vertical="center" shrinkToFit="1"/>
      <protection locked="0"/>
    </xf>
    <xf numFmtId="178" fontId="1" fillId="2" borderId="22" xfId="0" applyNumberFormat="1" applyFont="1" applyFill="1" applyBorder="1" applyAlignment="1" applyProtection="1">
      <alignment horizontal="center" vertical="center" shrinkToFit="1"/>
      <protection locked="0"/>
    </xf>
    <xf numFmtId="0" fontId="1" fillId="0" borderId="17"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7" xfId="0" applyFont="1" applyBorder="1" applyAlignment="1">
      <alignment horizontal="center" vertical="center" wrapText="1"/>
    </xf>
    <xf numFmtId="0" fontId="1" fillId="0" borderId="19" xfId="0" applyFont="1" applyBorder="1" applyAlignment="1">
      <alignment horizontal="center" vertical="center"/>
    </xf>
    <xf numFmtId="177" fontId="1" fillId="2" borderId="19" xfId="0" applyNumberFormat="1" applyFont="1" applyFill="1" applyBorder="1" applyAlignment="1" applyProtection="1">
      <alignment horizontal="center" vertical="center"/>
      <protection locked="0"/>
    </xf>
    <xf numFmtId="177" fontId="1" fillId="2" borderId="0" xfId="0" applyNumberFormat="1" applyFont="1" applyFill="1" applyBorder="1" applyAlignment="1" applyProtection="1">
      <alignment horizontal="center" vertical="center"/>
      <protection locked="0"/>
    </xf>
    <xf numFmtId="177" fontId="1" fillId="2" borderId="20" xfId="0" applyNumberFormat="1" applyFont="1" applyFill="1" applyBorder="1" applyAlignment="1" applyProtection="1">
      <alignment horizontal="center" vertical="center"/>
      <protection locked="0"/>
    </xf>
    <xf numFmtId="177" fontId="1" fillId="2" borderId="21" xfId="0" applyNumberFormat="1" applyFont="1" applyFill="1" applyBorder="1" applyAlignment="1" applyProtection="1">
      <alignment horizontal="center" vertical="center"/>
      <protection locked="0"/>
    </xf>
    <xf numFmtId="177" fontId="1" fillId="2" borderId="13" xfId="0" applyNumberFormat="1" applyFont="1" applyFill="1" applyBorder="1" applyAlignment="1" applyProtection="1">
      <alignment horizontal="center" vertical="center"/>
      <protection locked="0"/>
    </xf>
    <xf numFmtId="177" fontId="1" fillId="2" borderId="22" xfId="0" applyNumberFormat="1" applyFont="1" applyFill="1" applyBorder="1" applyAlignment="1" applyProtection="1">
      <alignment horizontal="center" vertical="center"/>
      <protection locked="0"/>
    </xf>
    <xf numFmtId="177" fontId="1" fillId="2" borderId="17" xfId="0" applyNumberFormat="1" applyFont="1" applyFill="1" applyBorder="1" applyAlignment="1" applyProtection="1">
      <alignment vertical="center" wrapText="1"/>
      <protection locked="0"/>
    </xf>
    <xf numFmtId="177" fontId="1" fillId="2" borderId="15" xfId="0" applyNumberFormat="1" applyFont="1" applyFill="1" applyBorder="1" applyAlignment="1" applyProtection="1">
      <alignment vertical="center" wrapText="1"/>
      <protection locked="0"/>
    </xf>
    <xf numFmtId="177" fontId="1" fillId="2" borderId="18" xfId="0" applyNumberFormat="1" applyFont="1" applyFill="1" applyBorder="1" applyAlignment="1" applyProtection="1">
      <alignment vertical="center" wrapText="1"/>
      <protection locked="0"/>
    </xf>
    <xf numFmtId="177" fontId="1" fillId="2" borderId="19" xfId="0" applyNumberFormat="1" applyFont="1" applyFill="1" applyBorder="1" applyAlignment="1" applyProtection="1">
      <alignment vertical="center" wrapText="1"/>
      <protection locked="0"/>
    </xf>
    <xf numFmtId="177" fontId="1" fillId="2" borderId="0" xfId="0" applyNumberFormat="1" applyFont="1" applyFill="1" applyBorder="1" applyAlignment="1" applyProtection="1">
      <alignment vertical="center" wrapText="1"/>
      <protection locked="0"/>
    </xf>
    <xf numFmtId="177" fontId="1" fillId="2" borderId="20" xfId="0" applyNumberFormat="1" applyFont="1" applyFill="1" applyBorder="1" applyAlignment="1" applyProtection="1">
      <alignment vertical="center" wrapText="1"/>
      <protection locked="0"/>
    </xf>
    <xf numFmtId="177" fontId="1" fillId="2" borderId="21" xfId="0" applyNumberFormat="1" applyFont="1" applyFill="1" applyBorder="1" applyAlignment="1" applyProtection="1">
      <alignment vertical="center" wrapText="1"/>
      <protection locked="0"/>
    </xf>
    <xf numFmtId="177" fontId="1" fillId="2" borderId="13" xfId="0" applyNumberFormat="1" applyFont="1" applyFill="1" applyBorder="1" applyAlignment="1" applyProtection="1">
      <alignment vertical="center" wrapText="1"/>
      <protection locked="0"/>
    </xf>
    <xf numFmtId="177" fontId="1" fillId="2" borderId="22" xfId="0" applyNumberFormat="1" applyFont="1" applyFill="1" applyBorder="1" applyAlignment="1" applyProtection="1">
      <alignment vertical="center" wrapText="1"/>
      <protection locked="0"/>
    </xf>
    <xf numFmtId="0" fontId="1" fillId="0" borderId="0" xfId="0" applyFont="1" applyBorder="1" applyAlignment="1">
      <alignment horizontal="distributed" vertical="center" wrapText="1"/>
    </xf>
    <xf numFmtId="182" fontId="1" fillId="2" borderId="17" xfId="0" applyNumberFormat="1" applyFont="1" applyFill="1" applyBorder="1" applyAlignment="1" applyProtection="1">
      <alignment horizontal="center" vertical="center"/>
      <protection locked="0"/>
    </xf>
    <xf numFmtId="182" fontId="1" fillId="2" borderId="15" xfId="0" applyNumberFormat="1" applyFont="1" applyFill="1" applyBorder="1" applyAlignment="1" applyProtection="1">
      <alignment horizontal="center" vertical="center"/>
      <protection locked="0"/>
    </xf>
    <xf numFmtId="182" fontId="1" fillId="2" borderId="18" xfId="0" applyNumberFormat="1" applyFont="1" applyFill="1" applyBorder="1" applyAlignment="1" applyProtection="1">
      <alignment horizontal="center" vertical="center"/>
      <protection locked="0"/>
    </xf>
    <xf numFmtId="182" fontId="1" fillId="2" borderId="19" xfId="0" applyNumberFormat="1" applyFont="1" applyFill="1" applyBorder="1" applyAlignment="1" applyProtection="1">
      <alignment horizontal="center" vertical="center"/>
      <protection locked="0"/>
    </xf>
    <xf numFmtId="182" fontId="1" fillId="2" borderId="0" xfId="0" applyNumberFormat="1" applyFont="1" applyFill="1" applyBorder="1" applyAlignment="1" applyProtection="1">
      <alignment horizontal="center" vertical="center"/>
      <protection locked="0"/>
    </xf>
    <xf numFmtId="182" fontId="1" fillId="2" borderId="20" xfId="0" applyNumberFormat="1" applyFont="1" applyFill="1" applyBorder="1" applyAlignment="1" applyProtection="1">
      <alignment horizontal="center" vertical="center"/>
      <protection locked="0"/>
    </xf>
    <xf numFmtId="182" fontId="1" fillId="2" borderId="21" xfId="0" applyNumberFormat="1" applyFont="1" applyFill="1" applyBorder="1" applyAlignment="1" applyProtection="1">
      <alignment horizontal="center" vertical="center"/>
      <protection locked="0"/>
    </xf>
    <xf numFmtId="182" fontId="1" fillId="2" borderId="13" xfId="0" applyNumberFormat="1" applyFont="1" applyFill="1" applyBorder="1" applyAlignment="1" applyProtection="1">
      <alignment horizontal="center" vertical="center"/>
      <protection locked="0"/>
    </xf>
    <xf numFmtId="182" fontId="1" fillId="2" borderId="22"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xf>
    <xf numFmtId="0" fontId="19" fillId="0" borderId="0" xfId="0" applyFont="1" applyBorder="1" applyAlignment="1" applyProtection="1">
      <alignment vertical="center" wrapText="1"/>
    </xf>
    <xf numFmtId="0" fontId="19" fillId="0" borderId="34" xfId="0" applyFont="1" applyBorder="1" applyAlignment="1" applyProtection="1">
      <alignment vertical="center" wrapText="1"/>
    </xf>
    <xf numFmtId="0" fontId="19" fillId="0" borderId="0" xfId="0" applyFont="1" applyAlignment="1">
      <alignment horizontal="distributed" vertical="center"/>
    </xf>
    <xf numFmtId="188" fontId="19" fillId="2" borderId="7" xfId="0" applyNumberFormat="1" applyFont="1" applyFill="1" applyBorder="1" applyAlignment="1" applyProtection="1">
      <alignment horizontal="left" vertical="center" shrinkToFit="1"/>
      <protection locked="0"/>
    </xf>
    <xf numFmtId="0" fontId="19" fillId="0" borderId="7" xfId="0" applyFont="1" applyBorder="1" applyAlignment="1" applyProtection="1">
      <alignment horizontal="center" vertical="center"/>
    </xf>
    <xf numFmtId="183" fontId="19" fillId="0" borderId="7" xfId="0" applyNumberFormat="1" applyFont="1" applyBorder="1" applyAlignment="1" applyProtection="1">
      <alignment horizontal="center" vertical="center"/>
    </xf>
    <xf numFmtId="0" fontId="23" fillId="0" borderId="0" xfId="0" applyFont="1" applyAlignment="1" applyProtection="1">
      <alignment horizontal="center" vertical="center"/>
    </xf>
    <xf numFmtId="0" fontId="19" fillId="0" borderId="0" xfId="0" applyFont="1" applyAlignment="1" applyProtection="1">
      <alignment horizontal="distributed"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21" fillId="0" borderId="0" xfId="0" applyFont="1" applyBorder="1" applyAlignment="1">
      <alignment horizontal="distributed" vertical="center"/>
    </xf>
    <xf numFmtId="0" fontId="21" fillId="0" borderId="27" xfId="0" applyFont="1" applyBorder="1" applyAlignment="1">
      <alignment horizontal="distributed" vertical="center"/>
    </xf>
    <xf numFmtId="0" fontId="19" fillId="0" borderId="7" xfId="0" applyFont="1" applyFill="1" applyBorder="1" applyAlignment="1" applyProtection="1">
      <alignment vertical="center" shrinkToFit="1"/>
    </xf>
    <xf numFmtId="0" fontId="19" fillId="2" borderId="7" xfId="0" applyFont="1" applyFill="1" applyBorder="1" applyAlignment="1" applyProtection="1">
      <alignment vertical="center" shrinkToFit="1"/>
      <protection locked="0"/>
    </xf>
    <xf numFmtId="0" fontId="19" fillId="0" borderId="26" xfId="0" applyFont="1" applyBorder="1" applyAlignment="1">
      <alignment horizontal="center" vertical="center"/>
    </xf>
    <xf numFmtId="0" fontId="19" fillId="0" borderId="9"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11" xfId="0" applyFont="1" applyBorder="1" applyAlignment="1">
      <alignment horizontal="center" vertical="center" shrinkToFi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9" fillId="2" borderId="13" xfId="0" applyFont="1" applyFill="1" applyBorder="1" applyAlignment="1" applyProtection="1">
      <alignment vertical="center"/>
      <protection locked="0"/>
    </xf>
    <xf numFmtId="0" fontId="9" fillId="0" borderId="43" xfId="0" applyNumberFormat="1" applyFont="1" applyBorder="1" applyAlignment="1">
      <alignment horizontal="center" vertical="center"/>
    </xf>
    <xf numFmtId="0" fontId="9" fillId="0" borderId="44" xfId="0" applyNumberFormat="1" applyFont="1" applyBorder="1" applyAlignment="1">
      <alignment horizontal="center" vertical="center"/>
    </xf>
    <xf numFmtId="0" fontId="9" fillId="0" borderId="45" xfId="0" applyNumberFormat="1" applyFont="1" applyBorder="1" applyAlignment="1">
      <alignment horizontal="center" vertical="center"/>
    </xf>
    <xf numFmtId="0" fontId="9" fillId="0" borderId="15" xfId="0" applyFont="1" applyBorder="1" applyAlignment="1">
      <alignment vertical="center"/>
    </xf>
    <xf numFmtId="0" fontId="9" fillId="0" borderId="40" xfId="0" applyFont="1" applyBorder="1" applyAlignment="1">
      <alignment horizontal="center" vertical="center"/>
    </xf>
    <xf numFmtId="185" fontId="9" fillId="0" borderId="40" xfId="0" applyNumberFormat="1" applyFont="1" applyFill="1" applyBorder="1" applyAlignment="1" applyProtection="1">
      <alignment horizontal="right" vertical="center"/>
    </xf>
    <xf numFmtId="0" fontId="9" fillId="0" borderId="37" xfId="0" applyFont="1" applyBorder="1" applyAlignment="1">
      <alignment horizontal="center" vertical="center"/>
    </xf>
    <xf numFmtId="185" fontId="9" fillId="0" borderId="37" xfId="0" applyNumberFormat="1" applyFont="1" applyFill="1" applyBorder="1" applyAlignment="1" applyProtection="1">
      <alignment horizontal="right" vertical="center"/>
    </xf>
    <xf numFmtId="20" fontId="9" fillId="2" borderId="40" xfId="0" applyNumberFormat="1" applyFont="1" applyFill="1" applyBorder="1" applyAlignment="1" applyProtection="1">
      <alignment horizontal="center" vertical="center"/>
      <protection locked="0"/>
    </xf>
    <xf numFmtId="0" fontId="9" fillId="2" borderId="36" xfId="0" applyFont="1" applyFill="1" applyBorder="1" applyAlignment="1" applyProtection="1">
      <alignment vertical="center" shrinkToFit="1"/>
      <protection locked="0"/>
    </xf>
    <xf numFmtId="0" fontId="9" fillId="2" borderId="37" xfId="0" applyFont="1" applyFill="1" applyBorder="1" applyAlignment="1" applyProtection="1">
      <alignment vertical="center" shrinkToFit="1"/>
      <protection locked="0"/>
    </xf>
    <xf numFmtId="0" fontId="9" fillId="2" borderId="38" xfId="0" applyFont="1" applyFill="1" applyBorder="1" applyAlignment="1" applyProtection="1">
      <alignment vertical="center" shrinkToFit="1"/>
      <protection locked="0"/>
    </xf>
    <xf numFmtId="0" fontId="9" fillId="2" borderId="21"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20" fontId="9" fillId="2" borderId="21" xfId="0" applyNumberFormat="1" applyFont="1" applyFill="1" applyBorder="1" applyAlignment="1" applyProtection="1">
      <alignment horizontal="center" vertical="center"/>
      <protection locked="0"/>
    </xf>
    <xf numFmtId="20" fontId="9" fillId="2" borderId="13" xfId="0" applyNumberFormat="1" applyFont="1" applyFill="1" applyBorder="1" applyAlignment="1" applyProtection="1">
      <alignment horizontal="center" vertical="center"/>
      <protection locked="0"/>
    </xf>
    <xf numFmtId="0" fontId="9" fillId="0" borderId="13" xfId="0" applyFont="1" applyBorder="1" applyAlignment="1">
      <alignment horizontal="center" vertical="center"/>
    </xf>
    <xf numFmtId="185" fontId="9" fillId="0" borderId="13" xfId="0" applyNumberFormat="1" applyFont="1" applyFill="1" applyBorder="1" applyAlignment="1" applyProtection="1">
      <alignment horizontal="right" vertical="center"/>
    </xf>
    <xf numFmtId="187" fontId="9" fillId="0" borderId="0" xfId="0" applyNumberFormat="1" applyFont="1" applyBorder="1" applyAlignment="1">
      <alignment horizontal="center" vertical="center" wrapText="1"/>
    </xf>
    <xf numFmtId="187" fontId="9" fillId="0" borderId="20" xfId="0" applyNumberFormat="1" applyFont="1" applyBorder="1" applyAlignment="1">
      <alignment horizontal="center" vertical="center" wrapText="1"/>
    </xf>
    <xf numFmtId="187" fontId="9" fillId="0" borderId="13" xfId="0" applyNumberFormat="1" applyFont="1" applyBorder="1" applyAlignment="1">
      <alignment horizontal="center" vertical="center" wrapText="1"/>
    </xf>
    <xf numFmtId="187" fontId="9" fillId="0" borderId="22" xfId="0" applyNumberFormat="1" applyFont="1" applyBorder="1" applyAlignment="1">
      <alignment horizontal="center" vertical="center" wrapText="1"/>
    </xf>
    <xf numFmtId="0" fontId="9" fillId="2" borderId="0" xfId="0" applyFont="1" applyFill="1" applyBorder="1" applyAlignment="1" applyProtection="1">
      <alignment vertical="center" wrapText="1"/>
      <protection locked="0"/>
    </xf>
    <xf numFmtId="0" fontId="9" fillId="2" borderId="20" xfId="0" applyFont="1" applyFill="1" applyBorder="1" applyAlignment="1" applyProtection="1">
      <alignment vertical="center" wrapText="1"/>
      <protection locked="0"/>
    </xf>
    <xf numFmtId="0" fontId="9" fillId="2" borderId="13" xfId="0" applyFont="1" applyFill="1" applyBorder="1" applyAlignment="1" applyProtection="1">
      <alignment vertical="center" wrapText="1"/>
      <protection locked="0"/>
    </xf>
    <xf numFmtId="0" fontId="9" fillId="2" borderId="22" xfId="0" applyFont="1" applyFill="1" applyBorder="1" applyAlignment="1" applyProtection="1">
      <alignment vertical="center" wrapText="1"/>
      <protection locked="0"/>
    </xf>
    <xf numFmtId="184" fontId="9" fillId="0" borderId="19" xfId="0" applyNumberFormat="1" applyFont="1" applyBorder="1" applyAlignment="1">
      <alignment horizontal="center" vertical="center"/>
    </xf>
    <xf numFmtId="184" fontId="9" fillId="0" borderId="0" xfId="0" applyNumberFormat="1" applyFont="1" applyBorder="1" applyAlignment="1">
      <alignment horizontal="center" vertical="center"/>
    </xf>
    <xf numFmtId="184" fontId="9" fillId="0" borderId="20" xfId="0" applyNumberFormat="1" applyFont="1" applyBorder="1" applyAlignment="1">
      <alignment horizontal="center" vertical="center"/>
    </xf>
    <xf numFmtId="184" fontId="9" fillId="0" borderId="21" xfId="0" applyNumberFormat="1" applyFont="1" applyBorder="1" applyAlignment="1">
      <alignment horizontal="center" vertical="center"/>
    </xf>
    <xf numFmtId="184" fontId="9" fillId="0" borderId="13" xfId="0" applyNumberFormat="1" applyFont="1" applyBorder="1" applyAlignment="1">
      <alignment horizontal="center" vertical="center"/>
    </xf>
    <xf numFmtId="184" fontId="9" fillId="0" borderId="22" xfId="0" applyNumberFormat="1" applyFont="1" applyBorder="1" applyAlignment="1">
      <alignment horizontal="center" vertical="center"/>
    </xf>
    <xf numFmtId="0" fontId="9" fillId="2" borderId="3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20" fontId="9" fillId="2" borderId="36" xfId="0" applyNumberFormat="1" applyFont="1" applyFill="1" applyBorder="1" applyAlignment="1" applyProtection="1">
      <alignment horizontal="center" vertical="center"/>
      <protection locked="0"/>
    </xf>
    <xf numFmtId="20" fontId="9" fillId="2" borderId="37" xfId="0" applyNumberFormat="1" applyFont="1" applyFill="1" applyBorder="1" applyAlignment="1" applyProtection="1">
      <alignment horizontal="center" vertical="center"/>
      <protection locked="0"/>
    </xf>
    <xf numFmtId="0" fontId="9" fillId="2" borderId="39"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protection locked="0"/>
    </xf>
    <xf numFmtId="20" fontId="9" fillId="2" borderId="39" xfId="0" applyNumberFormat="1" applyFont="1" applyFill="1" applyBorder="1" applyAlignment="1" applyProtection="1">
      <alignment horizontal="center" vertical="center"/>
      <protection locked="0"/>
    </xf>
    <xf numFmtId="185" fontId="9" fillId="0" borderId="66" xfId="0" applyNumberFormat="1" applyFont="1" applyFill="1" applyBorder="1" applyAlignment="1" applyProtection="1">
      <alignment horizontal="right" vertical="center"/>
    </xf>
    <xf numFmtId="0" fontId="9" fillId="0" borderId="13" xfId="0" applyFont="1" applyBorder="1" applyAlignment="1" applyProtection="1">
      <alignment vertical="center" shrinkToFit="1"/>
    </xf>
    <xf numFmtId="0" fontId="9" fillId="0" borderId="0" xfId="0" applyFont="1" applyAlignment="1">
      <alignment vertical="center"/>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16" xfId="0" applyFont="1" applyBorder="1" applyAlignment="1">
      <alignment horizontal="center" vertical="center"/>
    </xf>
    <xf numFmtId="186" fontId="9" fillId="2" borderId="0" xfId="0" applyNumberFormat="1" applyFont="1" applyFill="1" applyAlignment="1" applyProtection="1">
      <alignment horizontal="center" vertical="center"/>
      <protection locked="0"/>
    </xf>
    <xf numFmtId="0" fontId="24" fillId="0" borderId="0" xfId="0" applyFont="1" applyAlignment="1">
      <alignment horizontal="center" vertical="center"/>
    </xf>
    <xf numFmtId="0" fontId="9" fillId="0" borderId="0" xfId="0" applyFont="1" applyAlignment="1">
      <alignment horizontal="center" vertical="center"/>
    </xf>
    <xf numFmtId="0" fontId="9" fillId="0" borderId="0" xfId="0" applyFont="1" applyFill="1" applyAlignment="1" applyProtection="1">
      <alignment horizontal="center" vertical="center"/>
    </xf>
    <xf numFmtId="0" fontId="9" fillId="2" borderId="0" xfId="0" applyNumberFormat="1" applyFont="1" applyFill="1" applyAlignment="1" applyProtection="1">
      <alignment horizontal="center" vertical="center"/>
      <protection locked="0"/>
    </xf>
    <xf numFmtId="0" fontId="9" fillId="0" borderId="13" xfId="0" applyFont="1" applyBorder="1" applyAlignment="1">
      <alignment horizontal="distributed" vertical="center"/>
    </xf>
    <xf numFmtId="0" fontId="9" fillId="0" borderId="13" xfId="0" applyFont="1" applyBorder="1" applyAlignment="1" applyProtection="1">
      <alignment horizontal="left" vertical="center" shrinkToFit="1"/>
    </xf>
    <xf numFmtId="196" fontId="9" fillId="2" borderId="13" xfId="0" applyNumberFormat="1" applyFont="1" applyFill="1" applyBorder="1" applyAlignment="1" applyProtection="1">
      <alignment horizontal="left" vertical="center"/>
      <protection locked="0"/>
    </xf>
    <xf numFmtId="0" fontId="9" fillId="0" borderId="0" xfId="0" applyFont="1" applyAlignment="1">
      <alignment horizontal="left" shrinkToFit="1"/>
    </xf>
    <xf numFmtId="0" fontId="9" fillId="0" borderId="26" xfId="0" applyFont="1" applyBorder="1" applyAlignment="1">
      <alignment horizontal="center" vertical="center"/>
    </xf>
    <xf numFmtId="190" fontId="9" fillId="0" borderId="10" xfId="0" applyNumberFormat="1" applyFont="1" applyBorder="1" applyAlignment="1" applyProtection="1">
      <alignment horizontal="right" vertical="center" shrinkToFit="1"/>
    </xf>
    <xf numFmtId="0" fontId="9" fillId="2" borderId="9" xfId="0" applyFont="1" applyFill="1" applyBorder="1" applyAlignment="1" applyProtection="1">
      <alignment vertical="center" shrinkToFit="1"/>
      <protection locked="0"/>
    </xf>
    <xf numFmtId="0" fontId="9" fillId="2" borderId="10" xfId="0" applyFont="1" applyFill="1" applyBorder="1" applyAlignment="1" applyProtection="1">
      <alignment vertical="center" shrinkToFit="1"/>
      <protection locked="0"/>
    </xf>
    <xf numFmtId="0" fontId="9" fillId="2" borderId="56" xfId="0" applyFont="1" applyFill="1" applyBorder="1" applyAlignment="1" applyProtection="1">
      <alignment vertical="center" shrinkToFit="1"/>
      <protection locked="0"/>
    </xf>
    <xf numFmtId="0" fontId="9" fillId="2" borderId="60" xfId="0" applyFont="1" applyFill="1" applyBorder="1" applyAlignment="1" applyProtection="1">
      <alignment vertical="center" shrinkToFit="1"/>
      <protection locked="0"/>
    </xf>
    <xf numFmtId="0" fontId="9" fillId="2" borderId="61" xfId="0" applyFont="1" applyFill="1" applyBorder="1" applyAlignment="1" applyProtection="1">
      <alignment vertical="center" shrinkToFit="1"/>
      <protection locked="0"/>
    </xf>
    <xf numFmtId="0" fontId="9" fillId="2" borderId="62" xfId="0" applyFont="1" applyFill="1" applyBorder="1" applyAlignment="1" applyProtection="1">
      <alignment vertical="center" shrinkToFit="1"/>
      <protection locked="0"/>
    </xf>
    <xf numFmtId="0" fontId="9" fillId="2" borderId="63" xfId="0" applyFont="1" applyFill="1" applyBorder="1" applyAlignment="1" applyProtection="1">
      <alignment vertical="center"/>
      <protection locked="0"/>
    </xf>
    <xf numFmtId="0" fontId="9" fillId="2" borderId="61" xfId="0" applyFont="1" applyFill="1" applyBorder="1" applyAlignment="1" applyProtection="1">
      <alignment vertical="center"/>
      <protection locked="0"/>
    </xf>
    <xf numFmtId="0" fontId="9" fillId="2" borderId="62" xfId="0" applyFont="1" applyFill="1" applyBorder="1" applyAlignment="1" applyProtection="1">
      <alignment vertical="center"/>
      <protection locked="0"/>
    </xf>
    <xf numFmtId="0" fontId="9" fillId="2" borderId="64" xfId="0" applyFont="1" applyFill="1" applyBorder="1" applyAlignment="1" applyProtection="1">
      <alignment horizontal="center" vertical="center"/>
      <protection locked="0"/>
    </xf>
    <xf numFmtId="20" fontId="9" fillId="2" borderId="63" xfId="0" applyNumberFormat="1" applyFont="1" applyFill="1" applyBorder="1" applyAlignment="1" applyProtection="1">
      <alignment horizontal="center" vertical="center"/>
      <protection locked="0"/>
    </xf>
    <xf numFmtId="20" fontId="9" fillId="2" borderId="61" xfId="0" applyNumberFormat="1" applyFont="1" applyFill="1" applyBorder="1" applyAlignment="1" applyProtection="1">
      <alignment horizontal="center" vertical="center"/>
      <protection locked="0"/>
    </xf>
    <xf numFmtId="0" fontId="9" fillId="0" borderId="61" xfId="0" applyFont="1" applyBorder="1" applyAlignment="1" applyProtection="1">
      <alignment horizontal="center" vertical="center"/>
    </xf>
    <xf numFmtId="190" fontId="9" fillId="0" borderId="61" xfId="0" applyNumberFormat="1" applyFont="1" applyBorder="1" applyAlignment="1" applyProtection="1">
      <alignment horizontal="right" vertical="center" shrinkToFit="1"/>
    </xf>
    <xf numFmtId="0" fontId="9" fillId="2" borderId="63" xfId="0" applyFont="1" applyFill="1" applyBorder="1" applyAlignment="1" applyProtection="1">
      <alignment vertical="center" shrinkToFit="1"/>
      <protection locked="0"/>
    </xf>
    <xf numFmtId="0" fontId="9" fillId="2" borderId="65" xfId="0" applyFont="1" applyFill="1" applyBorder="1" applyAlignment="1" applyProtection="1">
      <alignment vertical="center" shrinkToFit="1"/>
      <protection locked="0"/>
    </xf>
    <xf numFmtId="0" fontId="9" fillId="2" borderId="58" xfId="0" applyFont="1" applyFill="1" applyBorder="1" applyAlignment="1" applyProtection="1">
      <alignment vertical="center" shrinkToFit="1"/>
      <protection locked="0"/>
    </xf>
    <xf numFmtId="0" fontId="9" fillId="2" borderId="11" xfId="0" applyFont="1" applyFill="1" applyBorder="1" applyAlignment="1" applyProtection="1">
      <alignment vertical="center" shrinkToFit="1"/>
      <protection locked="0"/>
    </xf>
    <xf numFmtId="0" fontId="9" fillId="2" borderId="9" xfId="0" applyFont="1" applyFill="1" applyBorder="1" applyAlignment="1" applyProtection="1">
      <alignment vertical="center"/>
      <protection locked="0"/>
    </xf>
    <xf numFmtId="0" fontId="9" fillId="2" borderId="10" xfId="0" applyFont="1" applyFill="1" applyBorder="1" applyAlignment="1" applyProtection="1">
      <alignment vertical="center"/>
      <protection locked="0"/>
    </xf>
    <xf numFmtId="0" fontId="9" fillId="2" borderId="11" xfId="0" applyFont="1" applyFill="1" applyBorder="1" applyAlignment="1" applyProtection="1">
      <alignment vertical="center"/>
      <protection locked="0"/>
    </xf>
    <xf numFmtId="0" fontId="9" fillId="2" borderId="26" xfId="0" applyFont="1" applyFill="1" applyBorder="1" applyAlignment="1" applyProtection="1">
      <alignment horizontal="center" vertical="center"/>
      <protection locked="0"/>
    </xf>
    <xf numFmtId="20" fontId="9" fillId="2" borderId="9" xfId="0" applyNumberFormat="1" applyFont="1" applyFill="1" applyBorder="1" applyAlignment="1" applyProtection="1">
      <alignment horizontal="center" vertical="center"/>
      <protection locked="0"/>
    </xf>
    <xf numFmtId="20" fontId="9" fillId="2" borderId="10" xfId="0" applyNumberFormat="1" applyFont="1" applyFill="1" applyBorder="1" applyAlignment="1" applyProtection="1">
      <alignment horizontal="center" vertical="center"/>
      <protection locked="0"/>
    </xf>
    <xf numFmtId="0" fontId="9" fillId="0" borderId="10" xfId="0" applyFont="1" applyBorder="1" applyAlignment="1" applyProtection="1">
      <alignment horizontal="center" vertical="center"/>
    </xf>
    <xf numFmtId="0" fontId="9" fillId="0" borderId="58" xfId="0" applyFont="1" applyBorder="1" applyAlignment="1" applyProtection="1">
      <alignment vertical="center" shrinkToFit="1"/>
    </xf>
    <xf numFmtId="0" fontId="9" fillId="0" borderId="10" xfId="0" applyFont="1" applyBorder="1" applyAlignment="1" applyProtection="1">
      <alignment vertical="center" shrinkToFit="1"/>
    </xf>
    <xf numFmtId="0" fontId="9" fillId="0" borderId="11" xfId="0" applyFont="1" applyBorder="1" applyAlignment="1" applyProtection="1">
      <alignment vertical="center" shrinkToFit="1"/>
    </xf>
    <xf numFmtId="194" fontId="9" fillId="2" borderId="26" xfId="0" applyNumberFormat="1" applyFont="1" applyFill="1" applyBorder="1" applyAlignment="1" applyProtection="1">
      <alignment horizontal="center" vertical="center"/>
      <protection locked="0"/>
    </xf>
    <xf numFmtId="0" fontId="9" fillId="0" borderId="7" xfId="0" applyFont="1" applyBorder="1" applyAlignment="1" applyProtection="1">
      <alignment horizontal="center" vertical="center"/>
    </xf>
    <xf numFmtId="193" fontId="9" fillId="2" borderId="26" xfId="0" applyNumberFormat="1" applyFont="1" applyFill="1" applyBorder="1" applyAlignment="1" applyProtection="1">
      <alignment horizontal="center" vertical="center"/>
      <protection locked="0"/>
    </xf>
    <xf numFmtId="20" fontId="9" fillId="2" borderId="84" xfId="0" applyNumberFormat="1" applyFont="1" applyFill="1" applyBorder="1" applyAlignment="1" applyProtection="1">
      <alignment horizontal="center" vertical="center"/>
      <protection locked="0"/>
    </xf>
    <xf numFmtId="190" fontId="9" fillId="0" borderId="84" xfId="0" applyNumberFormat="1" applyFont="1" applyBorder="1" applyAlignment="1" applyProtection="1">
      <alignment horizontal="right" vertical="center" shrinkToFit="1"/>
    </xf>
    <xf numFmtId="0" fontId="9" fillId="2" borderId="86" xfId="0" applyFont="1" applyFill="1" applyBorder="1" applyAlignment="1" applyProtection="1">
      <alignment vertical="center" shrinkToFit="1"/>
      <protection locked="0"/>
    </xf>
    <xf numFmtId="0" fontId="9" fillId="2" borderId="84" xfId="0" applyFont="1" applyFill="1" applyBorder="1" applyAlignment="1" applyProtection="1">
      <alignment vertical="center" shrinkToFit="1"/>
      <protection locked="0"/>
    </xf>
    <xf numFmtId="0" fontId="9" fillId="2" borderId="83" xfId="0" applyFont="1" applyFill="1" applyBorder="1" applyAlignment="1" applyProtection="1">
      <alignment vertical="center" shrinkToFit="1"/>
      <protection locked="0"/>
    </xf>
    <xf numFmtId="0" fontId="9" fillId="0" borderId="59" xfId="0" applyFont="1" applyBorder="1" applyAlignment="1" applyProtection="1">
      <alignment vertical="center" shrinkToFit="1"/>
    </xf>
    <xf numFmtId="0" fontId="9" fillId="0" borderId="2" xfId="0" applyFont="1" applyBorder="1" applyAlignment="1" applyProtection="1">
      <alignment vertical="center" shrinkToFit="1"/>
    </xf>
    <xf numFmtId="0" fontId="9" fillId="0" borderId="3" xfId="0" applyFont="1" applyBorder="1" applyAlignment="1" applyProtection="1">
      <alignment vertical="center" shrinkToFit="1"/>
    </xf>
    <xf numFmtId="0" fontId="9" fillId="0" borderId="55" xfId="0" applyFont="1" applyBorder="1" applyAlignment="1" applyProtection="1">
      <alignment vertical="center" shrinkToFit="1"/>
    </xf>
    <xf numFmtId="0" fontId="9" fillId="0" borderId="0" xfId="0" applyFont="1" applyBorder="1" applyAlignment="1" applyProtection="1">
      <alignment vertical="center" shrinkToFit="1"/>
    </xf>
    <xf numFmtId="0" fontId="9" fillId="0" borderId="5" xfId="0" applyFont="1" applyBorder="1" applyAlignment="1" applyProtection="1">
      <alignment vertical="center" shrinkToFit="1"/>
    </xf>
    <xf numFmtId="0" fontId="9" fillId="0" borderId="57" xfId="0" applyFont="1" applyBorder="1" applyAlignment="1" applyProtection="1">
      <alignment vertical="center" shrinkToFit="1"/>
    </xf>
    <xf numFmtId="0" fontId="9" fillId="0" borderId="7" xfId="0" applyFont="1" applyBorder="1" applyAlignment="1" applyProtection="1">
      <alignment vertical="center" shrinkToFit="1"/>
    </xf>
    <xf numFmtId="0" fontId="9" fillId="0" borderId="8" xfId="0" applyFont="1" applyBorder="1" applyAlignment="1" applyProtection="1">
      <alignment vertical="center" shrinkToFit="1"/>
    </xf>
    <xf numFmtId="0" fontId="9" fillId="0" borderId="6" xfId="0" applyFont="1" applyBorder="1" applyAlignment="1" applyProtection="1">
      <alignment vertical="center"/>
    </xf>
    <xf numFmtId="0" fontId="9" fillId="0" borderId="7" xfId="0" applyFont="1" applyBorder="1" applyAlignment="1" applyProtection="1">
      <alignment vertical="center"/>
    </xf>
    <xf numFmtId="0" fontId="9" fillId="0" borderId="8" xfId="0" applyFont="1" applyBorder="1" applyAlignment="1" applyProtection="1">
      <alignment vertical="center"/>
    </xf>
    <xf numFmtId="192" fontId="9" fillId="2" borderId="67" xfId="0" applyNumberFormat="1" applyFont="1" applyFill="1" applyBorder="1" applyAlignment="1" applyProtection="1">
      <alignment horizontal="center" vertical="center"/>
      <protection locked="0"/>
    </xf>
    <xf numFmtId="20" fontId="9" fillId="2" borderId="6" xfId="0" applyNumberFormat="1" applyFont="1" applyFill="1" applyBorder="1" applyAlignment="1" applyProtection="1">
      <alignment horizontal="center" vertical="center"/>
      <protection locked="0"/>
    </xf>
    <xf numFmtId="20" fontId="9" fillId="2" borderId="7" xfId="0" applyNumberFormat="1" applyFont="1" applyFill="1" applyBorder="1" applyAlignment="1" applyProtection="1">
      <alignment horizontal="center" vertical="center"/>
      <protection locked="0"/>
    </xf>
    <xf numFmtId="190" fontId="9" fillId="0" borderId="69" xfId="0" applyNumberFormat="1" applyFont="1" applyBorder="1" applyAlignment="1" applyProtection="1">
      <alignment horizontal="right" vertical="center" shrinkToFit="1"/>
    </xf>
    <xf numFmtId="0" fontId="9" fillId="2" borderId="68" xfId="0" applyFont="1" applyFill="1" applyBorder="1" applyAlignment="1" applyProtection="1">
      <alignment vertical="center" shrinkToFit="1"/>
      <protection locked="0"/>
    </xf>
    <xf numFmtId="0" fontId="9" fillId="2" borderId="69" xfId="0" applyFont="1" applyFill="1" applyBorder="1" applyAlignment="1" applyProtection="1">
      <alignment vertical="center" shrinkToFit="1"/>
      <protection locked="0"/>
    </xf>
    <xf numFmtId="0" fontId="9" fillId="2" borderId="72" xfId="0" applyFont="1" applyFill="1" applyBorder="1" applyAlignment="1" applyProtection="1">
      <alignment vertical="center" shrinkToFit="1"/>
      <protection locked="0"/>
    </xf>
    <xf numFmtId="0" fontId="9" fillId="0" borderId="79" xfId="0" applyFont="1" applyBorder="1" applyAlignment="1" applyProtection="1">
      <alignment vertical="center"/>
    </xf>
    <xf numFmtId="0" fontId="9" fillId="0" borderId="25" xfId="0" applyFont="1" applyBorder="1" applyAlignment="1" applyProtection="1">
      <alignment vertical="center"/>
    </xf>
    <xf numFmtId="0" fontId="9" fillId="0" borderId="80" xfId="0" applyFont="1" applyBorder="1" applyAlignment="1" applyProtection="1">
      <alignment vertical="center"/>
    </xf>
    <xf numFmtId="192" fontId="9" fillId="2" borderId="81" xfId="0" applyNumberFormat="1" applyFont="1" applyFill="1" applyBorder="1" applyAlignment="1" applyProtection="1">
      <alignment horizontal="center" vertical="center"/>
      <protection locked="0"/>
    </xf>
    <xf numFmtId="20" fontId="9" fillId="2" borderId="79" xfId="0" applyNumberFormat="1" applyFont="1" applyFill="1" applyBorder="1" applyAlignment="1" applyProtection="1">
      <alignment horizontal="center" vertical="center"/>
      <protection locked="0"/>
    </xf>
    <xf numFmtId="20" fontId="9" fillId="2" borderId="25" xfId="0" applyNumberFormat="1" applyFont="1" applyFill="1" applyBorder="1" applyAlignment="1" applyProtection="1">
      <alignment horizontal="center" vertical="center"/>
      <protection locked="0"/>
    </xf>
    <xf numFmtId="0" fontId="9" fillId="0" borderId="25" xfId="0" applyFont="1" applyBorder="1" applyAlignment="1" applyProtection="1">
      <alignment horizontal="center" vertical="center"/>
    </xf>
    <xf numFmtId="190" fontId="9" fillId="0" borderId="25" xfId="0" applyNumberFormat="1" applyFont="1" applyBorder="1" applyAlignment="1" applyProtection="1">
      <alignment horizontal="right" vertical="center" shrinkToFit="1"/>
    </xf>
    <xf numFmtId="0" fontId="9" fillId="2" borderId="79" xfId="0" applyFont="1" applyFill="1" applyBorder="1" applyAlignment="1" applyProtection="1">
      <alignment vertical="center" shrinkToFit="1"/>
      <protection locked="0"/>
    </xf>
    <xf numFmtId="0" fontId="9" fillId="2" borderId="25" xfId="0" applyFont="1" applyFill="1" applyBorder="1" applyAlignment="1" applyProtection="1">
      <alignment vertical="center" shrinkToFit="1"/>
      <protection locked="0"/>
    </xf>
    <xf numFmtId="0" fontId="9" fillId="2" borderId="82" xfId="0" applyFont="1" applyFill="1" applyBorder="1" applyAlignment="1" applyProtection="1">
      <alignment vertical="center" shrinkToFit="1"/>
      <protection locked="0"/>
    </xf>
    <xf numFmtId="0" fontId="9" fillId="0" borderId="68" xfId="0" applyFont="1" applyBorder="1" applyAlignment="1" applyProtection="1">
      <alignment vertical="center"/>
    </xf>
    <xf numFmtId="0" fontId="9" fillId="0" borderId="69" xfId="0" applyFont="1" applyBorder="1" applyAlignment="1" applyProtection="1">
      <alignment vertical="center"/>
    </xf>
    <xf numFmtId="0" fontId="9" fillId="0" borderId="70" xfId="0" applyFont="1" applyBorder="1" applyAlignment="1" applyProtection="1">
      <alignment vertical="center"/>
    </xf>
    <xf numFmtId="192" fontId="9" fillId="2" borderId="71"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20" fontId="9" fillId="2" borderId="69" xfId="0" applyNumberFormat="1" applyFont="1" applyFill="1" applyBorder="1" applyAlignment="1" applyProtection="1">
      <alignment horizontal="center" vertical="center"/>
      <protection locked="0"/>
    </xf>
    <xf numFmtId="0" fontId="9" fillId="0" borderId="69" xfId="0" applyFont="1" applyBorder="1" applyAlignment="1" applyProtection="1">
      <alignment horizontal="center" vertical="center"/>
    </xf>
    <xf numFmtId="0" fontId="9" fillId="0" borderId="59" xfId="0" applyFont="1" applyBorder="1" applyAlignment="1" applyProtection="1">
      <alignment vertical="center" wrapText="1" shrinkToFit="1"/>
    </xf>
    <xf numFmtId="0" fontId="9" fillId="0" borderId="2" xfId="0" applyFont="1" applyBorder="1" applyAlignment="1" applyProtection="1">
      <alignment vertical="center" wrapText="1" shrinkToFit="1"/>
    </xf>
    <xf numFmtId="0" fontId="9" fillId="0" borderId="3" xfId="0" applyFont="1" applyBorder="1" applyAlignment="1" applyProtection="1">
      <alignment vertical="center" wrapText="1" shrinkToFit="1"/>
    </xf>
    <xf numFmtId="0" fontId="9" fillId="0" borderId="57" xfId="0" applyFont="1" applyBorder="1" applyAlignment="1" applyProtection="1">
      <alignment vertical="center" wrapText="1" shrinkToFit="1"/>
    </xf>
    <xf numFmtId="0" fontId="9" fillId="0" borderId="7" xfId="0" applyFont="1" applyBorder="1" applyAlignment="1" applyProtection="1">
      <alignment vertical="center" wrapText="1" shrinkToFit="1"/>
    </xf>
    <xf numFmtId="0" fontId="9" fillId="0" borderId="8" xfId="0" applyFont="1" applyBorder="1" applyAlignment="1" applyProtection="1">
      <alignment vertical="center" wrapText="1" shrinkToFit="1"/>
    </xf>
    <xf numFmtId="0" fontId="9" fillId="0" borderId="9" xfId="0" applyFont="1" applyBorder="1" applyAlignment="1" applyProtection="1">
      <alignment vertical="center"/>
    </xf>
    <xf numFmtId="0" fontId="9" fillId="0" borderId="10" xfId="0" applyFont="1" applyBorder="1" applyAlignment="1" applyProtection="1">
      <alignment vertical="center"/>
    </xf>
    <xf numFmtId="0" fontId="9" fillId="0" borderId="11" xfId="0" applyFont="1" applyBorder="1" applyAlignment="1" applyProtection="1">
      <alignment vertical="center"/>
    </xf>
    <xf numFmtId="192" fontId="9" fillId="2" borderId="26" xfId="0" applyNumberFormat="1" applyFont="1" applyFill="1" applyBorder="1" applyAlignment="1" applyProtection="1">
      <alignment horizontal="center" vertical="center"/>
      <protection locked="0"/>
    </xf>
    <xf numFmtId="0" fontId="9" fillId="0" borderId="52" xfId="0" applyFont="1" applyBorder="1" applyAlignment="1" applyProtection="1">
      <alignment vertical="center" wrapText="1" shrinkToFit="1"/>
    </xf>
    <xf numFmtId="0" fontId="9" fillId="0" borderId="53" xfId="0" applyFont="1" applyBorder="1" applyAlignment="1" applyProtection="1">
      <alignment vertical="center" shrinkToFit="1"/>
    </xf>
    <xf numFmtId="0" fontId="9" fillId="0" borderId="54" xfId="0" applyFont="1" applyBorder="1" applyAlignment="1" applyProtection="1">
      <alignment vertical="center" shrinkToFit="1"/>
    </xf>
    <xf numFmtId="190" fontId="9" fillId="0" borderId="75" xfId="0" applyNumberFormat="1" applyFont="1" applyBorder="1" applyAlignment="1" applyProtection="1">
      <alignment horizontal="right" vertical="center" shrinkToFit="1"/>
    </xf>
    <xf numFmtId="0" fontId="9" fillId="2" borderId="74" xfId="0" applyFont="1" applyFill="1" applyBorder="1" applyAlignment="1" applyProtection="1">
      <alignment vertical="center" shrinkToFit="1"/>
      <protection locked="0"/>
    </xf>
    <xf numFmtId="0" fontId="9" fillId="2" borderId="75" xfId="0" applyFont="1" applyFill="1" applyBorder="1" applyAlignment="1" applyProtection="1">
      <alignment vertical="center" shrinkToFit="1"/>
      <protection locked="0"/>
    </xf>
    <xf numFmtId="0" fontId="9" fillId="2" borderId="78" xfId="0" applyFont="1" applyFill="1" applyBorder="1" applyAlignment="1" applyProtection="1">
      <alignment vertical="center" shrinkToFit="1"/>
      <protection locked="0"/>
    </xf>
    <xf numFmtId="0" fontId="9" fillId="0" borderId="12" xfId="0" applyFont="1" applyBorder="1" applyAlignment="1" applyProtection="1">
      <alignment vertical="center"/>
    </xf>
    <xf numFmtId="0" fontId="9" fillId="0" borderId="13" xfId="0" applyFont="1" applyBorder="1" applyAlignment="1" applyProtection="1">
      <alignment vertical="center"/>
    </xf>
    <xf numFmtId="0" fontId="9" fillId="0" borderId="14" xfId="0" applyFont="1" applyBorder="1" applyAlignment="1" applyProtection="1">
      <alignment vertical="center"/>
    </xf>
    <xf numFmtId="192" fontId="9" fillId="2" borderId="73" xfId="0" applyNumberFormat="1" applyFont="1" applyFill="1" applyBorder="1" applyAlignment="1" applyProtection="1">
      <alignment horizontal="center" vertical="center"/>
      <protection locked="0"/>
    </xf>
    <xf numFmtId="20" fontId="9" fillId="2" borderId="12" xfId="0" applyNumberFormat="1" applyFont="1" applyFill="1" applyBorder="1" applyAlignment="1" applyProtection="1">
      <alignment horizontal="center" vertical="center"/>
      <protection locked="0"/>
    </xf>
    <xf numFmtId="0" fontId="9" fillId="0" borderId="13" xfId="0" applyFont="1" applyBorder="1" applyAlignment="1" applyProtection="1">
      <alignment horizontal="center" vertical="center"/>
    </xf>
    <xf numFmtId="0" fontId="9" fillId="0" borderId="74" xfId="0" applyFont="1" applyBorder="1" applyAlignment="1" applyProtection="1">
      <alignment vertical="center"/>
    </xf>
    <xf numFmtId="0" fontId="9" fillId="0" borderId="75" xfId="0" applyFont="1" applyBorder="1" applyAlignment="1" applyProtection="1">
      <alignment vertical="center"/>
    </xf>
    <xf numFmtId="0" fontId="9" fillId="0" borderId="76" xfId="0" applyFont="1" applyBorder="1" applyAlignment="1" applyProtection="1">
      <alignment vertical="center"/>
    </xf>
    <xf numFmtId="192" fontId="9" fillId="2" borderId="77" xfId="0" applyNumberFormat="1" applyFont="1" applyFill="1" applyBorder="1" applyAlignment="1" applyProtection="1">
      <alignment horizontal="center" vertical="center"/>
      <protection locked="0"/>
    </xf>
    <xf numFmtId="20" fontId="9" fillId="2" borderId="74" xfId="0" applyNumberFormat="1" applyFont="1" applyFill="1" applyBorder="1" applyAlignment="1" applyProtection="1">
      <alignment horizontal="center" vertical="center"/>
      <protection locked="0"/>
    </xf>
    <xf numFmtId="20" fontId="9" fillId="2" borderId="75" xfId="0" applyNumberFormat="1" applyFont="1" applyFill="1" applyBorder="1" applyAlignment="1" applyProtection="1">
      <alignment horizontal="center" vertical="center"/>
      <protection locked="0"/>
    </xf>
    <xf numFmtId="0" fontId="9" fillId="0" borderId="75" xfId="0" applyFont="1" applyBorder="1" applyAlignment="1" applyProtection="1">
      <alignment horizontal="center" vertical="center"/>
    </xf>
    <xf numFmtId="0" fontId="1" fillId="2" borderId="66" xfId="0" applyFont="1" applyFill="1" applyBorder="1" applyAlignment="1" applyProtection="1">
      <alignment vertical="center" shrinkToFit="1"/>
      <protection locked="0"/>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4" fillId="0" borderId="0" xfId="0" applyFont="1" applyAlignment="1">
      <alignment horizontal="center" vertical="center"/>
    </xf>
    <xf numFmtId="0" fontId="1" fillId="0" borderId="66" xfId="0" applyFont="1" applyBorder="1" applyAlignment="1" applyProtection="1">
      <alignment horizontal="center" vertical="center"/>
    </xf>
    <xf numFmtId="0" fontId="1" fillId="2" borderId="66" xfId="0" applyFont="1" applyFill="1" applyBorder="1" applyAlignment="1" applyProtection="1">
      <alignment horizontal="center" vertical="center"/>
      <protection locked="0"/>
    </xf>
    <xf numFmtId="0" fontId="1" fillId="0" borderId="66" xfId="0" applyFont="1" applyBorder="1" applyAlignment="1">
      <alignment horizontal="center" vertical="center"/>
    </xf>
    <xf numFmtId="0" fontId="1" fillId="0" borderId="0" xfId="0" applyFont="1" applyAlignment="1" applyProtection="1">
      <alignment vertical="top" wrapText="1"/>
    </xf>
    <xf numFmtId="0" fontId="1" fillId="2" borderId="0" xfId="0" applyFont="1" applyFill="1" applyAlignment="1" applyProtection="1">
      <alignment horizontal="center" vertical="center"/>
      <protection locked="0"/>
    </xf>
    <xf numFmtId="0" fontId="19" fillId="0" borderId="16" xfId="0" applyFont="1" applyBorder="1" applyAlignment="1">
      <alignment horizontal="center" vertical="center"/>
    </xf>
    <xf numFmtId="0" fontId="19" fillId="0" borderId="0" xfId="0" applyFont="1" applyAlignment="1">
      <alignment vertical="center"/>
    </xf>
    <xf numFmtId="0" fontId="19" fillId="2" borderId="0" xfId="0" applyFont="1" applyFill="1" applyAlignment="1" applyProtection="1">
      <alignment horizontal="center" vertical="center"/>
      <protection locked="0"/>
    </xf>
    <xf numFmtId="0" fontId="19" fillId="0" borderId="13" xfId="0" applyFont="1" applyFill="1" applyBorder="1" applyAlignment="1" applyProtection="1">
      <alignment horizontal="center" vertical="center" shrinkToFit="1"/>
    </xf>
    <xf numFmtId="0" fontId="19" fillId="0" borderId="13" xfId="0" applyFont="1" applyBorder="1" applyAlignment="1">
      <alignment horizontal="distributed" vertical="center"/>
    </xf>
    <xf numFmtId="0" fontId="19" fillId="0" borderId="0" xfId="0" applyNumberFormat="1" applyFont="1" applyFill="1" applyAlignment="1" applyProtection="1">
      <alignment horizontal="center" vertical="center"/>
    </xf>
    <xf numFmtId="0" fontId="19" fillId="2" borderId="0" xfId="0" applyNumberFormat="1" applyFont="1" applyFill="1" applyAlignment="1" applyProtection="1">
      <alignment horizontal="center" vertical="center"/>
      <protection locked="0"/>
    </xf>
    <xf numFmtId="0" fontId="19" fillId="2" borderId="13" xfId="0" applyFont="1" applyFill="1" applyBorder="1" applyAlignment="1" applyProtection="1">
      <alignment vertical="center"/>
      <protection locked="0"/>
    </xf>
    <xf numFmtId="196" fontId="19" fillId="2" borderId="0" xfId="0" applyNumberFormat="1" applyFont="1" applyFill="1" applyAlignment="1" applyProtection="1">
      <alignment horizontal="center" vertical="center"/>
      <protection locked="0"/>
    </xf>
    <xf numFmtId="0" fontId="19" fillId="0" borderId="0" xfId="0" applyFont="1" applyAlignment="1">
      <alignment horizontal="right" vertical="center"/>
    </xf>
    <xf numFmtId="0" fontId="19" fillId="0" borderId="0" xfId="0" applyFont="1" applyFill="1" applyAlignment="1" applyProtection="1">
      <alignment horizontal="center" vertical="center"/>
    </xf>
    <xf numFmtId="0" fontId="1" fillId="0" borderId="13" xfId="0" applyFont="1" applyBorder="1" applyAlignment="1" applyProtection="1">
      <alignment horizontal="left" vertical="center" shrinkToFit="1"/>
    </xf>
    <xf numFmtId="176" fontId="1" fillId="2" borderId="0" xfId="0" applyNumberFormat="1" applyFont="1" applyFill="1" applyAlignment="1" applyProtection="1">
      <alignment horizontal="center" vertical="top" wrapText="1"/>
      <protection locked="0"/>
    </xf>
  </cellXfs>
  <cellStyles count="42">
    <cellStyle name="パーセント 2" xfId="1"/>
    <cellStyle name="ハイパーリンク 2" xfId="2"/>
    <cellStyle name="桁区切り 2" xfId="3"/>
    <cellStyle name="桁区切り 2 2" xfId="4"/>
    <cellStyle name="桁区切り 2 3" xfId="5"/>
    <cellStyle name="桁区切り 2 4" xfId="6"/>
    <cellStyle name="桁区切り 3" xfId="7"/>
    <cellStyle name="桁区切り 4" xfId="8"/>
    <cellStyle name="桁区切り 5" xfId="9"/>
    <cellStyle name="桁区切り 5 2" xfId="10"/>
    <cellStyle name="桁区切り 5 3" xfId="11"/>
    <cellStyle name="桁区切り 6" xfId="12"/>
    <cellStyle name="桁区切り 7" xfId="13"/>
    <cellStyle name="通貨 2" xfId="14"/>
    <cellStyle name="標準" xfId="0" builtinId="0"/>
    <cellStyle name="標準 10" xfId="15"/>
    <cellStyle name="標準 11" xfId="16"/>
    <cellStyle name="標準 2" xfId="17"/>
    <cellStyle name="標準 2 2" xfId="18"/>
    <cellStyle name="標準 2 3" xfId="19"/>
    <cellStyle name="標準 2 4" xfId="20"/>
    <cellStyle name="標準 3" xfId="21"/>
    <cellStyle name="標準 3 2" xfId="22"/>
    <cellStyle name="標準 3 3" xfId="23"/>
    <cellStyle name="標準 4" xfId="24"/>
    <cellStyle name="標準 5" xfId="25"/>
    <cellStyle name="標準 6" xfId="26"/>
    <cellStyle name="標準 6 2" xfId="27"/>
    <cellStyle name="標準 6 3" xfId="28"/>
    <cellStyle name="標準 7" xfId="29"/>
    <cellStyle name="標準 7 2" xfId="30"/>
    <cellStyle name="標準 7 2 2" xfId="31"/>
    <cellStyle name="標準 7 2 3" xfId="32"/>
    <cellStyle name="標準 7 3" xfId="33"/>
    <cellStyle name="標準 7 4" xfId="34"/>
    <cellStyle name="標準 7 5" xfId="35"/>
    <cellStyle name="標準 8" xfId="36"/>
    <cellStyle name="標準 9" xfId="37"/>
    <cellStyle name="標準 9 2" xfId="38"/>
    <cellStyle name="標準 9 3" xfId="39"/>
    <cellStyle name="標準 9 4" xfId="40"/>
    <cellStyle name="未定義" xfId="41"/>
  </cellStyles>
  <dxfs count="25">
    <dxf>
      <numFmt numFmtId="197" formatCode="&quot;令和元年&quot;m&quot;月&quot;d&quot;日&quot;"/>
    </dxf>
    <dxf>
      <numFmt numFmtId="197" formatCode="&quot;令和元年&quot;m&quot;月&quot;d&quot;日&quot;"/>
    </dxf>
    <dxf>
      <numFmt numFmtId="198" formatCode="&quot;元&quot;"/>
    </dxf>
    <dxf>
      <numFmt numFmtId="198" formatCode="&quot;元&quot;"/>
    </dxf>
    <dxf>
      <numFmt numFmtId="198" formatCode="&quot;元&quot;"/>
    </dxf>
    <dxf>
      <numFmt numFmtId="198" formatCode="&quot;元&quot;"/>
    </dxf>
    <dxf>
      <numFmt numFmtId="198" formatCode="&quot;元&quot;"/>
    </dxf>
    <dxf>
      <numFmt numFmtId="197" formatCode="&quot;令和元年&quot;m&quot;月&quot;d&quot;日&quot;"/>
    </dxf>
    <dxf>
      <numFmt numFmtId="197" formatCode="&quot;令和元年&quot;m&quot;月&quot;d&quot;日&quot;"/>
    </dxf>
    <dxf>
      <numFmt numFmtId="198" formatCode="&quot;元&quot;"/>
    </dxf>
    <dxf>
      <numFmt numFmtId="198" formatCode="&quot;元&quot;"/>
    </dxf>
    <dxf>
      <numFmt numFmtId="198" formatCode="&quot;元&quot;"/>
    </dxf>
    <dxf>
      <numFmt numFmtId="197" formatCode="&quot;令和元年&quot;m&quot;月&quot;d&quot;日&quot;"/>
    </dxf>
    <dxf>
      <numFmt numFmtId="198" formatCode="&quot;元&quot;"/>
    </dxf>
    <dxf>
      <numFmt numFmtId="198" formatCode="&quot;元&quot;"/>
    </dxf>
    <dxf>
      <numFmt numFmtId="198" formatCode="&quot;元&quot;"/>
    </dxf>
    <dxf>
      <numFmt numFmtId="198" formatCode="&quot;元&quot;"/>
    </dxf>
    <dxf>
      <numFmt numFmtId="198" formatCode="&quot;元&quot;"/>
    </dxf>
    <dxf>
      <numFmt numFmtId="197" formatCode="&quot;令和元年&quot;m&quot;月&quot;d&quot;日&quot;"/>
    </dxf>
    <dxf>
      <numFmt numFmtId="198" formatCode="&quot;元&quot;"/>
    </dxf>
    <dxf>
      <numFmt numFmtId="198" formatCode="&quot;元&quot;"/>
    </dxf>
    <dxf>
      <numFmt numFmtId="197" formatCode="&quot;令和元年&quot;m&quot;月&quot;d&quot;日&quot;"/>
    </dxf>
    <dxf>
      <numFmt numFmtId="198" formatCode="&quot;元&quot;"/>
    </dxf>
    <dxf>
      <numFmt numFmtId="198" formatCode="&quot;元&quot;"/>
    </dxf>
    <dxf>
      <numFmt numFmtId="198" formatCode="&quot;元&quot;"/>
    </dxf>
  </dxfs>
  <tableStyles count="0" defaultTableStyle="TableStyleMedium2" defaultPivotStyle="PivotStyleLight16"/>
  <colors>
    <mruColors>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0</xdr:colOff>
      <xdr:row>3</xdr:row>
      <xdr:rowOff>0</xdr:rowOff>
    </xdr:from>
    <xdr:to>
      <xdr:col>34</xdr:col>
      <xdr:colOff>9525</xdr:colOff>
      <xdr:row>6</xdr:row>
      <xdr:rowOff>9525</xdr:rowOff>
    </xdr:to>
    <xdr:sp macro="" textlink="">
      <xdr:nvSpPr>
        <xdr:cNvPr id="10" name="テキスト ボックス 9"/>
        <xdr:cNvSpPr txBox="1"/>
      </xdr:nvSpPr>
      <xdr:spPr>
        <a:xfrm>
          <a:off x="2352675" y="552450"/>
          <a:ext cx="1866900" cy="5810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xdr:col>
      <xdr:colOff>9524</xdr:colOff>
      <xdr:row>6</xdr:row>
      <xdr:rowOff>9525</xdr:rowOff>
    </xdr:from>
    <xdr:to>
      <xdr:col>16</xdr:col>
      <xdr:colOff>20549</xdr:colOff>
      <xdr:row>8</xdr:row>
      <xdr:rowOff>190500</xdr:rowOff>
    </xdr:to>
    <xdr:sp macro="" textlink="">
      <xdr:nvSpPr>
        <xdr:cNvPr id="7" name="テキスト ボックス 6"/>
        <xdr:cNvSpPr txBox="1"/>
      </xdr:nvSpPr>
      <xdr:spPr>
        <a:xfrm>
          <a:off x="133349" y="1200150"/>
          <a:ext cx="1868400" cy="5810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xdr:col>
      <xdr:colOff>123824</xdr:colOff>
      <xdr:row>3</xdr:row>
      <xdr:rowOff>0</xdr:rowOff>
    </xdr:from>
    <xdr:to>
      <xdr:col>17</xdr:col>
      <xdr:colOff>11024</xdr:colOff>
      <xdr:row>6</xdr:row>
      <xdr:rowOff>66675</xdr:rowOff>
    </xdr:to>
    <xdr:sp macro="" textlink="">
      <xdr:nvSpPr>
        <xdr:cNvPr id="7" name="テキスト ボックス 6"/>
        <xdr:cNvSpPr txBox="1"/>
      </xdr:nvSpPr>
      <xdr:spPr>
        <a:xfrm>
          <a:off x="247649" y="533400"/>
          <a:ext cx="1868400" cy="5810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18</xdr:col>
      <xdr:colOff>123824</xdr:colOff>
      <xdr:row>3</xdr:row>
      <xdr:rowOff>0</xdr:rowOff>
    </xdr:from>
    <xdr:to>
      <xdr:col>34</xdr:col>
      <xdr:colOff>11024</xdr:colOff>
      <xdr:row>6</xdr:row>
      <xdr:rowOff>9525</xdr:rowOff>
    </xdr:to>
    <xdr:sp macro="" textlink="">
      <xdr:nvSpPr>
        <xdr:cNvPr id="12" name="テキスト ボックス 11"/>
        <xdr:cNvSpPr txBox="1"/>
      </xdr:nvSpPr>
      <xdr:spPr>
        <a:xfrm>
          <a:off x="2352674" y="552450"/>
          <a:ext cx="1868400" cy="5810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18</xdr:col>
      <xdr:colOff>123824</xdr:colOff>
      <xdr:row>3</xdr:row>
      <xdr:rowOff>0</xdr:rowOff>
    </xdr:from>
    <xdr:to>
      <xdr:col>34</xdr:col>
      <xdr:colOff>11024</xdr:colOff>
      <xdr:row>6</xdr:row>
      <xdr:rowOff>9525</xdr:rowOff>
    </xdr:to>
    <xdr:sp macro="" textlink="">
      <xdr:nvSpPr>
        <xdr:cNvPr id="8" name="テキスト ボックス 7"/>
        <xdr:cNvSpPr txBox="1"/>
      </xdr:nvSpPr>
      <xdr:spPr>
        <a:xfrm>
          <a:off x="2352674" y="552450"/>
          <a:ext cx="1868400" cy="5810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18</xdr:col>
      <xdr:colOff>123824</xdr:colOff>
      <xdr:row>3</xdr:row>
      <xdr:rowOff>0</xdr:rowOff>
    </xdr:from>
    <xdr:to>
      <xdr:col>34</xdr:col>
      <xdr:colOff>11024</xdr:colOff>
      <xdr:row>6</xdr:row>
      <xdr:rowOff>9525</xdr:rowOff>
    </xdr:to>
    <xdr:sp macro="" textlink="">
      <xdr:nvSpPr>
        <xdr:cNvPr id="9" name="テキスト ボックス 8"/>
        <xdr:cNvSpPr txBox="1"/>
      </xdr:nvSpPr>
      <xdr:spPr>
        <a:xfrm>
          <a:off x="2352674" y="571500"/>
          <a:ext cx="1868400" cy="5810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18</xdr:col>
      <xdr:colOff>123824</xdr:colOff>
      <xdr:row>3</xdr:row>
      <xdr:rowOff>0</xdr:rowOff>
    </xdr:from>
    <xdr:to>
      <xdr:col>34</xdr:col>
      <xdr:colOff>11024</xdr:colOff>
      <xdr:row>6</xdr:row>
      <xdr:rowOff>9525</xdr:rowOff>
    </xdr:to>
    <xdr:sp macro="" textlink="">
      <xdr:nvSpPr>
        <xdr:cNvPr id="8" name="テキスト ボックス 7"/>
        <xdr:cNvSpPr txBox="1"/>
      </xdr:nvSpPr>
      <xdr:spPr>
        <a:xfrm>
          <a:off x="2352674" y="571500"/>
          <a:ext cx="1868400" cy="5810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18</xdr:col>
      <xdr:colOff>123824</xdr:colOff>
      <xdr:row>3</xdr:row>
      <xdr:rowOff>0</xdr:rowOff>
    </xdr:from>
    <xdr:to>
      <xdr:col>34</xdr:col>
      <xdr:colOff>11024</xdr:colOff>
      <xdr:row>6</xdr:row>
      <xdr:rowOff>9525</xdr:rowOff>
    </xdr:to>
    <xdr:sp macro="" textlink="">
      <xdr:nvSpPr>
        <xdr:cNvPr id="8" name="テキスト ボックス 7"/>
        <xdr:cNvSpPr txBox="1"/>
      </xdr:nvSpPr>
      <xdr:spPr>
        <a:xfrm>
          <a:off x="2352674" y="552450"/>
          <a:ext cx="1868400" cy="5810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xdr:col>
      <xdr:colOff>38101</xdr:colOff>
      <xdr:row>25</xdr:row>
      <xdr:rowOff>66675</xdr:rowOff>
    </xdr:from>
    <xdr:to>
      <xdr:col>7</xdr:col>
      <xdr:colOff>104776</xdr:colOff>
      <xdr:row>26</xdr:row>
      <xdr:rowOff>161925</xdr:rowOff>
    </xdr:to>
    <xdr:sp macro="" textlink="">
      <xdr:nvSpPr>
        <xdr:cNvPr id="2" name="テキスト ボックス 1"/>
        <xdr:cNvSpPr txBox="1"/>
      </xdr:nvSpPr>
      <xdr:spPr>
        <a:xfrm>
          <a:off x="285751" y="4514850"/>
          <a:ext cx="6858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通信欄</a:t>
          </a:r>
        </a:p>
      </xdr:txBody>
    </xdr:sp>
    <xdr:clientData/>
  </xdr:twoCellAnchor>
  <xdr:twoCellAnchor>
    <xdr:from>
      <xdr:col>2</xdr:col>
      <xdr:colOff>28575</xdr:colOff>
      <xdr:row>37</xdr:row>
      <xdr:rowOff>47625</xdr:rowOff>
    </xdr:from>
    <xdr:to>
      <xdr:col>7</xdr:col>
      <xdr:colOff>95250</xdr:colOff>
      <xdr:row>38</xdr:row>
      <xdr:rowOff>142875</xdr:rowOff>
    </xdr:to>
    <xdr:sp macro="" textlink="">
      <xdr:nvSpPr>
        <xdr:cNvPr id="3" name="テキスト ボックス 2"/>
        <xdr:cNvSpPr txBox="1"/>
      </xdr:nvSpPr>
      <xdr:spPr>
        <a:xfrm>
          <a:off x="276225" y="6896100"/>
          <a:ext cx="6858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通信欄</a:t>
          </a:r>
        </a:p>
      </xdr:txBody>
    </xdr:sp>
    <xdr:clientData/>
  </xdr:twoCellAnchor>
  <xdr:twoCellAnchor>
    <xdr:from>
      <xdr:col>2</xdr:col>
      <xdr:colOff>38100</xdr:colOff>
      <xdr:row>46</xdr:row>
      <xdr:rowOff>66675</xdr:rowOff>
    </xdr:from>
    <xdr:to>
      <xdr:col>7</xdr:col>
      <xdr:colOff>104775</xdr:colOff>
      <xdr:row>47</xdr:row>
      <xdr:rowOff>161925</xdr:rowOff>
    </xdr:to>
    <xdr:sp macro="" textlink="">
      <xdr:nvSpPr>
        <xdr:cNvPr id="4" name="テキスト ボックス 3"/>
        <xdr:cNvSpPr txBox="1"/>
      </xdr:nvSpPr>
      <xdr:spPr>
        <a:xfrm>
          <a:off x="285750" y="8715375"/>
          <a:ext cx="6858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処理欄</a:t>
          </a:r>
        </a:p>
      </xdr:txBody>
    </xdr:sp>
    <xdr:clientData/>
  </xdr:twoCellAnchor>
  <xdr:twoCellAnchor>
    <xdr:from>
      <xdr:col>13</xdr:col>
      <xdr:colOff>14287</xdr:colOff>
      <xdr:row>3</xdr:row>
      <xdr:rowOff>9525</xdr:rowOff>
    </xdr:from>
    <xdr:to>
      <xdr:col>20</xdr:col>
      <xdr:colOff>4762</xdr:colOff>
      <xdr:row>3</xdr:row>
      <xdr:rowOff>9525</xdr:rowOff>
    </xdr:to>
    <xdr:cxnSp macro="">
      <xdr:nvCxnSpPr>
        <xdr:cNvPr id="6" name="直線矢印コネクタ 5"/>
        <xdr:cNvCxnSpPr/>
      </xdr:nvCxnSpPr>
      <xdr:spPr>
        <a:xfrm flipV="1">
          <a:off x="1624012" y="619125"/>
          <a:ext cx="857250"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119062</xdr:colOff>
      <xdr:row>3</xdr:row>
      <xdr:rowOff>0</xdr:rowOff>
    </xdr:from>
    <xdr:to>
      <xdr:col>40</xdr:col>
      <xdr:colOff>19050</xdr:colOff>
      <xdr:row>3</xdr:row>
      <xdr:rowOff>0</xdr:rowOff>
    </xdr:to>
    <xdr:cxnSp macro="">
      <xdr:nvCxnSpPr>
        <xdr:cNvPr id="7" name="直線矢印コネクタ 6"/>
        <xdr:cNvCxnSpPr/>
      </xdr:nvCxnSpPr>
      <xdr:spPr>
        <a:xfrm>
          <a:off x="4205287" y="609600"/>
          <a:ext cx="76676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57150</xdr:colOff>
      <xdr:row>36</xdr:row>
      <xdr:rowOff>19050</xdr:rowOff>
    </xdr:from>
    <xdr:to>
      <xdr:col>36</xdr:col>
      <xdr:colOff>57150</xdr:colOff>
      <xdr:row>37</xdr:row>
      <xdr:rowOff>142875</xdr:rowOff>
    </xdr:to>
    <xdr:cxnSp macro="">
      <xdr:nvCxnSpPr>
        <xdr:cNvPr id="8" name="直線矢印コネクタ 7"/>
        <xdr:cNvCxnSpPr/>
      </xdr:nvCxnSpPr>
      <xdr:spPr>
        <a:xfrm>
          <a:off x="4514850" y="6667500"/>
          <a:ext cx="0" cy="32385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123824</xdr:colOff>
      <xdr:row>1</xdr:row>
      <xdr:rowOff>0</xdr:rowOff>
    </xdr:from>
    <xdr:to>
      <xdr:col>18</xdr:col>
      <xdr:colOff>11024</xdr:colOff>
      <xdr:row>4</xdr:row>
      <xdr:rowOff>123825</xdr:rowOff>
    </xdr:to>
    <xdr:sp macro="" textlink="">
      <xdr:nvSpPr>
        <xdr:cNvPr id="8" name="テキスト ボックス 7"/>
        <xdr:cNvSpPr txBox="1"/>
      </xdr:nvSpPr>
      <xdr:spPr>
        <a:xfrm>
          <a:off x="247649" y="152400"/>
          <a:ext cx="1868400" cy="5810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xdr:col>
      <xdr:colOff>38099</xdr:colOff>
      <xdr:row>1</xdr:row>
      <xdr:rowOff>171450</xdr:rowOff>
    </xdr:from>
    <xdr:to>
      <xdr:col>16</xdr:col>
      <xdr:colOff>49124</xdr:colOff>
      <xdr:row>4</xdr:row>
      <xdr:rowOff>180975</xdr:rowOff>
    </xdr:to>
    <xdr:sp macro="" textlink="">
      <xdr:nvSpPr>
        <xdr:cNvPr id="6" name="テキスト ボックス 5"/>
        <xdr:cNvSpPr txBox="1"/>
      </xdr:nvSpPr>
      <xdr:spPr>
        <a:xfrm>
          <a:off x="161924" y="552450"/>
          <a:ext cx="1868400" cy="5810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黄色セルに</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入力してください。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634;&#27700;&#23475;&#35373;&#35336;&#26360;\WINDOWS\&#65411;&#65438;&#65405;&#65400;&#65412;&#65391;&#65420;&#65439;\&#22806;&#27083;&#12539;&#24195;&#22580;&#24037;&#20107;\&#20108;&#65410;&#26862;&#36896;&#25104;&#24037;&#20107;\&#23567;&#30010;&#12398;&#37111;&#24314;&#35373;&#29992;&#22320;&#36896;&#25104;&#24037;&#20107;&#652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l-y00\2018&#24180;&#24230;\Documents%20and%20Settings\0462\&#12487;&#12473;&#12463;&#12488;&#12483;&#12503;\Tool\&#27096;&#24335;\Project\&#38500;&#38634;&#22793;&#26356;&#22865;&#32004;\&#22865;&#32004;&#32224;&#32080;&#2028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l-y00\2018&#24180;&#24230;\3011.&#25945;&#32946;&#37096;\01000.&#25945;&#32946;&#32207;&#21209;&#35506;\01020.&#26045;&#35373;&#31649;&#29702;&#29677;\07-2%20&#36215;&#24037;&#65374;&#26908;&#21454;\01%20&#20107;&#21209;&#36039;&#26009;\2804&#22996;&#35351;&#26989;&#21209;&#22519;&#34892;&#31561;(&#23567;&#20013;&#23398;&#2665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8&#24180;&#24230;\3011.&#25945;&#32946;&#37096;\01000.&#25945;&#32946;&#32207;&#21209;&#35506;\01020.&#26045;&#35373;&#31649;&#29702;&#29677;\&#9632;&#9632;%20&#21442;&#32771;&#36039;&#26009;%20&#9632;&#9632;\01%20&#27861;&#20196;&#12539;&#22522;&#28310;&#12539;&#12510;&#12491;&#12517;&#12450;&#12523;&#12539;&#27096;&#24335;\&#26908;&#26619;&#29677;&#38306;&#36899;\04%20&#26032;&#27096;&#24335;&#12414;&#12392;&#12417;4300315&#20462;&#27491;&#29256;\H29&#22996;&#35351;&#24314;&#35373;&#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y00\2018&#24180;&#24230;\&#26045;&#35373;&#31649;&#29702;&#29677;&#12469;&#12540;&#12496;&#12540;\&#65320;&#65298;&#65300;&#24180;&#24230;\H24%20&#20445;&#23432;&#28857;&#26908;&#31561;&#22996;&#35351;&#38306;&#20418;\&#26119;&#38477;&#27231;&#65288;&#12456;&#12524;&#12505;&#12540;&#12479;&#12540;&#65289;%20&#12304;120401%20&#22865;&#32004;&#12305;\&#36215;&#24037;&#38306;&#20418;\H24%20E%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3;&#24180;&#24230;\H27%2005%20&#20445;&#23432;&#22865;&#32004;\03%20&#24179;&#25104;27&#24180;&#65300;&#26376;&#65297;&#26085;&#22865;&#32004;\&#65300;&#26376;&#65297;&#26085;&#22865;&#32004;&#12418;&#12398;&#12398;&#35211;&#31309;&#24500;&#21462;&#36890;&#30693;&#65288;&#26696;&#65289;\&#9734;&#9734;H27&#22996;&#35351;&#21488;&#241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ublic_data\WINNT\Profiles\Administrator\&#65411;&#65438;&#65405;&#65400;&#65412;&#65391;&#65420;&#65439;\&#12363;&#12400;&#12435;\&#35373;&#35336;&#26360;\H10&#19978;&#35895;&#22320;&#21476;&#25144;&#32218;\&#20108;&#65410;&#26862;&#36896;&#25104;&#24037;&#20107;\&#23567;&#30010;&#12398;&#37111;&#24314;&#35373;&#29992;&#22320;&#36896;&#25104;&#24037;&#20107;&#652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3;&#24180;&#24230;\H27%2005%20&#20445;&#23432;&#22865;&#32004;\03%20&#24179;&#25104;27&#24180;&#65300;&#26376;&#65297;&#26085;&#22865;&#32004;\&#27972;&#21270;&#27133;&#12288;&#38306;&#20418;&#12304;150401%20&#22865;&#32004;&#12305;\&#22865;&#32004;&#38306;&#20418;\H27%20&#12472;%20dat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38634;&#27700;&#23475;&#35373;&#35336;&#26360;\H10&#19978;&#35895;&#22320;&#21476;&#25144;&#32218;\&#20108;&#65410;&#26862;&#36896;&#25104;&#24037;&#20107;\&#23567;&#30010;&#12398;&#37111;&#24314;&#35373;&#29992;&#22320;&#36896;&#25104;&#24037;&#20107;&#652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WINDOWS\&#65411;&#65438;&#65405;&#65400;&#65412;&#65391;&#65420;&#65439;\&#22806;&#27083;&#12539;&#24195;&#22580;&#24037;&#20107;\&#20108;&#65410;&#26862;&#36896;&#25104;&#24037;&#20107;\&#23567;&#30010;&#12398;&#37111;&#24314;&#35373;&#29992;&#22320;&#36896;&#25104;&#24037;&#20107;&#652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l-y00\2018&#24180;&#24230;\&#26045;&#35373;&#31649;&#29702;&#29677;&#12469;&#12540;&#12496;&#12540;\&#65320;&#65298;&#65300;&#24180;&#24230;\H24%20&#20445;&#23432;&#28857;&#26908;&#31561;&#22996;&#35351;&#38306;&#20418;\&#12508;&#12452;&#12521;&#12540;&#12288;&#38306;&#20418;&#12304;120401%20&#22865;&#32004;&#12305;\&#22865;&#32004;&#38306;&#20418;\H24%20&#12508;%20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4;&#24180;&#24230;\H28%20&#38500;&#25490;&#38634;\&#20837;&#26413;&#21442;&#21152;&#36890;&#30693;\&#23553;&#31570;&#23451;&#21517;&#21360;&#21047;&#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データ"/>
      <sheetName val="変更起工伺"/>
      <sheetName val="原議書 変更起工伺"/>
      <sheetName val="原議書 変更契約締結伺 "/>
      <sheetName val="変更締結伺"/>
      <sheetName val="請負変更契約"/>
      <sheetName val="契約締結伺"/>
      <sheetName val="契約締結伺 イレギュラー"/>
      <sheetName val="契約書の鑑"/>
      <sheetName val="入札調書"/>
      <sheetName val="入札調書２度不落"/>
      <sheetName val="入札調書イレギュラー"/>
      <sheetName val="見積調書"/>
      <sheetName val="Ｈ２３とＨ２２の比較"/>
      <sheetName val="格付表"/>
      <sheetName val="締結伺××"/>
      <sheetName val="main"/>
    </sheetNames>
    <sheetDataSet>
      <sheetData sheetId="0">
        <row r="3">
          <cell r="A3" t="str">
            <v>工区NO</v>
          </cell>
          <cell r="B3" t="str">
            <v>委託NO</v>
          </cell>
          <cell r="C3" t="str">
            <v>工
区</v>
          </cell>
          <cell r="D3" t="str">
            <v>委託
番号</v>
          </cell>
          <cell r="E3" t="str">
            <v>委託箇所</v>
          </cell>
          <cell r="F3" t="str">
            <v>格付ＮＯ</v>
          </cell>
          <cell r="G3" t="str">
            <v>住所</v>
          </cell>
          <cell r="H3" t="str">
            <v>請負業者</v>
          </cell>
          <cell r="I3" t="str">
            <v>役職名</v>
          </cell>
          <cell r="J3" t="str">
            <v>代表者名</v>
          </cell>
          <cell r="K3" t="str">
            <v>１１月１０日
入札開始
時刻</v>
          </cell>
          <cell r="L3" t="str">
            <v>入札時刻</v>
          </cell>
          <cell r="M3" t="str">
            <v>除雪機械
種類</v>
          </cell>
          <cell r="N3" t="str">
            <v>稼働
時間(h)</v>
          </cell>
          <cell r="O3" t="str">
            <v>当初起工額</v>
          </cell>
          <cell r="P3" t="str">
            <v>当初契約額
（税抜）(A)</v>
          </cell>
          <cell r="Q3" t="str">
            <v>左の
消費税
相当額
(B)</v>
          </cell>
          <cell r="R3" t="str">
            <v>契約金額
(A)+(B)</v>
          </cell>
          <cell r="S3" t="str">
            <v>予算残額</v>
          </cell>
          <cell r="T3" t="str">
            <v>当初起工
（税抜き）
額</v>
          </cell>
          <cell r="U3" t="str">
            <v>工
区</v>
          </cell>
          <cell r="V3" t="str">
            <v>当初契約後予算残額</v>
          </cell>
          <cell r="W3" t="str">
            <v>変更設計額（税込）</v>
          </cell>
          <cell r="X3" t="str">
            <v>変更設計額（税抜）</v>
          </cell>
          <cell r="Y3" t="str">
            <v>変更契約額
（税抜）</v>
          </cell>
          <cell r="Z3" t="str">
            <v>左の消費税</v>
          </cell>
          <cell r="AA3" t="str">
            <v>変更後契約額（税込）</v>
          </cell>
          <cell r="AB3" t="str">
            <v>増減額
（契約額）</v>
          </cell>
          <cell r="AC3" t="str">
            <v>増減額
（左の内消費税分）</v>
          </cell>
          <cell r="AD3" t="str">
            <v>起工（変更）起案番号</v>
          </cell>
          <cell r="AE3" t="str">
            <v>契約（変更）起案番号</v>
          </cell>
        </row>
        <row r="5">
          <cell r="A5">
            <v>1</v>
          </cell>
          <cell r="B5">
            <v>102</v>
          </cell>
          <cell r="C5">
            <v>1</v>
          </cell>
          <cell r="D5" t="str">
            <v>湯教総
第１０２号</v>
          </cell>
          <cell r="E5" t="str">
            <v>湯沢東小学校スクールバス車庫</v>
          </cell>
          <cell r="F5">
            <v>1</v>
          </cell>
          <cell r="G5" t="str">
            <v>湯沢市二井田字道上３１６－１</v>
          </cell>
          <cell r="H5" t="str">
            <v>有限会社　佐藤土木</v>
          </cell>
          <cell r="I5" t="str">
            <v>代表取締役</v>
          </cell>
          <cell r="J5" t="str">
            <v>佐藤　慶市</v>
          </cell>
          <cell r="K5">
            <v>0.375</v>
          </cell>
          <cell r="L5" t="str">
            <v>午前９時</v>
          </cell>
          <cell r="M5" t="str">
            <v>除雪ドーザ
６～８ｔ級</v>
          </cell>
          <cell r="N5">
            <v>20</v>
          </cell>
          <cell r="O5">
            <v>250950</v>
          </cell>
          <cell r="P5">
            <v>208000</v>
          </cell>
          <cell r="Q5">
            <v>10400</v>
          </cell>
          <cell r="R5">
            <v>218400</v>
          </cell>
          <cell r="S5">
            <v>13127576</v>
          </cell>
          <cell r="T5">
            <v>239000</v>
          </cell>
          <cell r="U5">
            <v>1</v>
          </cell>
          <cell r="V5">
            <v>38864020</v>
          </cell>
          <cell r="W5">
            <v>1232700</v>
          </cell>
          <cell r="X5">
            <v>1174000</v>
          </cell>
          <cell r="Y5">
            <v>1021000</v>
          </cell>
          <cell r="Z5">
            <v>51050</v>
          </cell>
          <cell r="AA5">
            <v>1072050</v>
          </cell>
          <cell r="AB5">
            <v>813000</v>
          </cell>
          <cell r="AC5">
            <v>813000</v>
          </cell>
        </row>
        <row r="6">
          <cell r="A6">
            <v>2</v>
          </cell>
          <cell r="B6">
            <v>103</v>
          </cell>
          <cell r="C6">
            <v>2</v>
          </cell>
          <cell r="D6" t="str">
            <v>湯教総
第１０３号</v>
          </cell>
          <cell r="E6" t="str">
            <v>幡野地区センター、弁天地区センター</v>
          </cell>
          <cell r="F6">
            <v>2</v>
          </cell>
          <cell r="G6" t="str">
            <v>湯沢市柳田字中道下６</v>
          </cell>
          <cell r="H6" t="str">
            <v>有限会社　雄駿</v>
          </cell>
          <cell r="I6" t="str">
            <v>代表取締役</v>
          </cell>
          <cell r="J6" t="str">
            <v>高橋　祐子</v>
          </cell>
          <cell r="K6">
            <v>0.38541666666666669</v>
          </cell>
          <cell r="L6" t="str">
            <v>午前９時１５分</v>
          </cell>
          <cell r="M6" t="str">
            <v>除雪ドーザ
６～８ｔ級</v>
          </cell>
          <cell r="N6">
            <v>30</v>
          </cell>
          <cell r="O6">
            <v>378000</v>
          </cell>
          <cell r="P6">
            <v>350000</v>
          </cell>
          <cell r="Q6">
            <v>17500</v>
          </cell>
          <cell r="R6">
            <v>367500</v>
          </cell>
          <cell r="S6">
            <v>12909176</v>
          </cell>
          <cell r="T6">
            <v>360000</v>
          </cell>
          <cell r="U6">
            <v>2</v>
          </cell>
          <cell r="V6">
            <v>37791970</v>
          </cell>
          <cell r="W6">
            <v>693000</v>
          </cell>
          <cell r="X6">
            <v>660000</v>
          </cell>
          <cell r="Y6">
            <v>641000</v>
          </cell>
          <cell r="Z6">
            <v>32050</v>
          </cell>
          <cell r="AA6">
            <v>673050</v>
          </cell>
          <cell r="AB6">
            <v>291000</v>
          </cell>
          <cell r="AC6">
            <v>291000</v>
          </cell>
        </row>
        <row r="7">
          <cell r="A7">
            <v>3</v>
          </cell>
          <cell r="B7">
            <v>104</v>
          </cell>
          <cell r="C7">
            <v>3</v>
          </cell>
          <cell r="D7" t="str">
            <v>湯教総
第１０４号</v>
          </cell>
          <cell r="E7" t="str">
            <v>湯沢北中学校・湯沢東小学校</v>
          </cell>
          <cell r="F7">
            <v>3</v>
          </cell>
          <cell r="G7" t="str">
            <v>湯沢市二井田字二ノ掵２９－２</v>
          </cell>
          <cell r="H7" t="str">
            <v>山品工業株式会社</v>
          </cell>
          <cell r="I7" t="str">
            <v>代表取締役</v>
          </cell>
          <cell r="J7" t="str">
            <v>山品　一男</v>
          </cell>
          <cell r="K7">
            <v>0.39583333333333331</v>
          </cell>
          <cell r="L7" t="str">
            <v>午前９時３０分</v>
          </cell>
          <cell r="M7" t="str">
            <v>除雪ドーザ
６～８ｔ級</v>
          </cell>
          <cell r="N7">
            <v>60</v>
          </cell>
          <cell r="O7">
            <v>757050</v>
          </cell>
          <cell r="P7">
            <v>660000</v>
          </cell>
          <cell r="Q7">
            <v>33000</v>
          </cell>
          <cell r="R7">
            <v>693000</v>
          </cell>
          <cell r="S7">
            <v>12541676</v>
          </cell>
          <cell r="T7">
            <v>721000</v>
          </cell>
          <cell r="U7">
            <v>3</v>
          </cell>
          <cell r="V7">
            <v>37118920</v>
          </cell>
          <cell r="W7">
            <v>4759650</v>
          </cell>
          <cell r="X7">
            <v>4533000</v>
          </cell>
          <cell r="Y7">
            <v>4149000</v>
          </cell>
          <cell r="Z7">
            <v>207450</v>
          </cell>
          <cell r="AA7">
            <v>4356450</v>
          </cell>
          <cell r="AB7">
            <v>3663450</v>
          </cell>
          <cell r="AC7">
            <v>3489000</v>
          </cell>
        </row>
        <row r="8">
          <cell r="A8">
            <v>4</v>
          </cell>
          <cell r="B8">
            <v>105</v>
          </cell>
          <cell r="C8">
            <v>4</v>
          </cell>
          <cell r="D8" t="str">
            <v>湯教総
第１０５号</v>
          </cell>
          <cell r="E8" t="str">
            <v>湯沢西小学校、湯沢南中学校、湯沢学校給食センター</v>
          </cell>
          <cell r="F8">
            <v>4</v>
          </cell>
          <cell r="G8" t="str">
            <v>湯沢市北荒町２－１４</v>
          </cell>
          <cell r="H8" t="str">
            <v>株式会社　山脇組</v>
          </cell>
          <cell r="I8" t="str">
            <v>代表取締役社長</v>
          </cell>
          <cell r="J8" t="str">
            <v>山脇　幹</v>
          </cell>
          <cell r="K8">
            <v>0.40625</v>
          </cell>
          <cell r="L8" t="str">
            <v>午前９時４５分</v>
          </cell>
          <cell r="M8" t="str">
            <v>除雪ドーザ
６～８ｔ級</v>
          </cell>
          <cell r="N8">
            <v>70</v>
          </cell>
          <cell r="O8">
            <v>885150</v>
          </cell>
          <cell r="P8">
            <v>788000</v>
          </cell>
          <cell r="Q8">
            <v>39400</v>
          </cell>
          <cell r="R8">
            <v>827400</v>
          </cell>
          <cell r="S8">
            <v>11848676</v>
          </cell>
          <cell r="T8">
            <v>843000</v>
          </cell>
          <cell r="U8">
            <v>4</v>
          </cell>
          <cell r="V8">
            <v>32762470</v>
          </cell>
          <cell r="W8">
            <v>3766350</v>
          </cell>
          <cell r="X8">
            <v>3587000</v>
          </cell>
          <cell r="Y8">
            <v>3352000</v>
          </cell>
          <cell r="Z8">
            <v>167600</v>
          </cell>
          <cell r="AA8">
            <v>3519600</v>
          </cell>
          <cell r="AB8">
            <v>2692200</v>
          </cell>
          <cell r="AC8">
            <v>2564000</v>
          </cell>
        </row>
        <row r="9">
          <cell r="A9">
            <v>5</v>
          </cell>
          <cell r="B9">
            <v>106</v>
          </cell>
          <cell r="C9">
            <v>5</v>
          </cell>
          <cell r="D9" t="str">
            <v>湯教総
第１０６号</v>
          </cell>
          <cell r="E9" t="str">
            <v>山田小学校、山田中学校、山田地区センター</v>
          </cell>
          <cell r="F9">
            <v>5</v>
          </cell>
          <cell r="G9" t="str">
            <v>湯沢市若葉町６－２２</v>
          </cell>
          <cell r="H9" t="str">
            <v>有限会社　椿工業</v>
          </cell>
          <cell r="I9" t="str">
            <v>代表取締役</v>
          </cell>
          <cell r="J9" t="str">
            <v>大山　貞夫</v>
          </cell>
          <cell r="K9">
            <v>0.41666666666666702</v>
          </cell>
          <cell r="L9" t="str">
            <v>午前１０時</v>
          </cell>
          <cell r="M9" t="str">
            <v>除雪ドーザ
６～８ｔ級</v>
          </cell>
          <cell r="N9">
            <v>60</v>
          </cell>
          <cell r="O9">
            <v>757050</v>
          </cell>
          <cell r="P9">
            <v>650000</v>
          </cell>
          <cell r="Q9">
            <v>32500</v>
          </cell>
          <cell r="R9">
            <v>682500</v>
          </cell>
          <cell r="S9">
            <v>11021276</v>
          </cell>
          <cell r="T9">
            <v>721000</v>
          </cell>
          <cell r="U9">
            <v>5</v>
          </cell>
          <cell r="V9">
            <v>29242870</v>
          </cell>
          <cell r="W9">
            <v>2314200</v>
          </cell>
          <cell r="X9">
            <v>2204000</v>
          </cell>
          <cell r="Y9">
            <v>1986000</v>
          </cell>
          <cell r="Z9">
            <v>99300</v>
          </cell>
          <cell r="AA9">
            <v>2085300</v>
          </cell>
          <cell r="AB9">
            <v>1402800</v>
          </cell>
          <cell r="AC9">
            <v>1336000</v>
          </cell>
        </row>
        <row r="10">
          <cell r="A10">
            <v>6</v>
          </cell>
          <cell r="B10">
            <v>107</v>
          </cell>
          <cell r="C10">
            <v>6</v>
          </cell>
          <cell r="D10" t="str">
            <v>湯教総
第１０７号</v>
          </cell>
          <cell r="E10" t="str">
            <v>三関小学校、三関地区センター</v>
          </cell>
          <cell r="F10">
            <v>4</v>
          </cell>
          <cell r="G10" t="str">
            <v>湯沢市北荒町２－１４</v>
          </cell>
          <cell r="H10" t="str">
            <v>株式会社　山脇組</v>
          </cell>
          <cell r="I10" t="str">
            <v>代表取締役社長</v>
          </cell>
          <cell r="J10" t="str">
            <v>山脇　幹</v>
          </cell>
          <cell r="K10">
            <v>0.40625</v>
          </cell>
          <cell r="L10" t="str">
            <v>午前１０時１５分</v>
          </cell>
          <cell r="M10" t="str">
            <v>除雪ドーザ
６～８ｔ級</v>
          </cell>
          <cell r="N10">
            <v>50</v>
          </cell>
          <cell r="O10">
            <v>632100</v>
          </cell>
          <cell r="P10">
            <v>562000</v>
          </cell>
          <cell r="Q10">
            <v>28100</v>
          </cell>
          <cell r="R10">
            <v>590100</v>
          </cell>
          <cell r="S10">
            <v>10338776</v>
          </cell>
          <cell r="T10">
            <v>602000</v>
          </cell>
          <cell r="U10">
            <v>6</v>
          </cell>
          <cell r="V10">
            <v>27157570</v>
          </cell>
          <cell r="W10">
            <v>1434300</v>
          </cell>
          <cell r="X10">
            <v>1366000</v>
          </cell>
          <cell r="Y10">
            <v>1275000</v>
          </cell>
          <cell r="Z10">
            <v>63750</v>
          </cell>
          <cell r="AA10">
            <v>1338750</v>
          </cell>
          <cell r="AB10">
            <v>748650</v>
          </cell>
          <cell r="AC10">
            <v>713000</v>
          </cell>
        </row>
        <row r="11">
          <cell r="A11">
            <v>7</v>
          </cell>
          <cell r="B11">
            <v>108</v>
          </cell>
          <cell r="C11">
            <v>7</v>
          </cell>
          <cell r="D11" t="str">
            <v>湯教総
第１０８号</v>
          </cell>
          <cell r="E11" t="str">
            <v>須川小学校、須川中学校、須川地区センター</v>
          </cell>
          <cell r="F11">
            <v>6</v>
          </cell>
          <cell r="G11" t="str">
            <v>湯沢市高松字久根合１５７</v>
          </cell>
          <cell r="H11" t="str">
            <v>有限会社　高賢産業</v>
          </cell>
          <cell r="I11" t="str">
            <v>代表取締役</v>
          </cell>
          <cell r="J11" t="str">
            <v>高橋　賢次</v>
          </cell>
          <cell r="K11">
            <v>0.42708333333333331</v>
          </cell>
          <cell r="L11" t="str">
            <v>午前１０時１５分</v>
          </cell>
          <cell r="M11" t="str">
            <v>除雪ドーザ
６～８ｔ級</v>
          </cell>
          <cell r="N11">
            <v>20</v>
          </cell>
          <cell r="O11">
            <v>250950</v>
          </cell>
          <cell r="P11">
            <v>230000</v>
          </cell>
          <cell r="Q11">
            <v>11500</v>
          </cell>
          <cell r="R11">
            <v>241500</v>
          </cell>
          <cell r="S11">
            <v>9748676</v>
          </cell>
          <cell r="T11">
            <v>239000</v>
          </cell>
          <cell r="U11">
            <v>7</v>
          </cell>
          <cell r="V11">
            <v>25818820</v>
          </cell>
          <cell r="W11">
            <v>1425900</v>
          </cell>
          <cell r="X11">
            <v>1358000</v>
          </cell>
          <cell r="Y11">
            <v>1306000</v>
          </cell>
          <cell r="Z11">
            <v>65300</v>
          </cell>
          <cell r="AA11">
            <v>1371300</v>
          </cell>
          <cell r="AB11">
            <v>1129800</v>
          </cell>
          <cell r="AC11">
            <v>1076000</v>
          </cell>
        </row>
        <row r="12">
          <cell r="A12">
            <v>8</v>
          </cell>
          <cell r="B12">
            <v>109</v>
          </cell>
          <cell r="C12">
            <v>8</v>
          </cell>
          <cell r="D12" t="str">
            <v>湯教総
第１０９号</v>
          </cell>
          <cell r="E12" t="str">
            <v>高松地区センター、須川小学校スクールバス車庫</v>
          </cell>
          <cell r="F12">
            <v>7</v>
          </cell>
          <cell r="G12" t="str">
            <v>湯沢市高松字八乙女９７</v>
          </cell>
          <cell r="H12" t="str">
            <v>有限会社　小野田建設</v>
          </cell>
          <cell r="I12" t="str">
            <v>取締役</v>
          </cell>
          <cell r="J12" t="str">
            <v>小野田　末喜</v>
          </cell>
          <cell r="K12">
            <v>0.4375</v>
          </cell>
          <cell r="L12" t="str">
            <v>午前１０時３０分</v>
          </cell>
          <cell r="M12" t="str">
            <v>除雪ドーザ
５ｔ級 以下</v>
          </cell>
          <cell r="N12">
            <v>50</v>
          </cell>
          <cell r="O12">
            <v>539700</v>
          </cell>
          <cell r="P12">
            <v>510000</v>
          </cell>
          <cell r="Q12">
            <v>25500</v>
          </cell>
          <cell r="R12">
            <v>535500</v>
          </cell>
          <cell r="S12">
            <v>9507176</v>
          </cell>
          <cell r="T12">
            <v>514000</v>
          </cell>
          <cell r="U12">
            <v>8</v>
          </cell>
          <cell r="V12">
            <v>24447520</v>
          </cell>
          <cell r="W12">
            <v>894600</v>
          </cell>
          <cell r="X12">
            <v>852000</v>
          </cell>
          <cell r="Y12">
            <v>845000</v>
          </cell>
          <cell r="Z12">
            <v>42250</v>
          </cell>
          <cell r="AA12">
            <v>887250</v>
          </cell>
          <cell r="AB12">
            <v>351750</v>
          </cell>
          <cell r="AC12">
            <v>335000</v>
          </cell>
        </row>
        <row r="13">
          <cell r="A13">
            <v>9</v>
          </cell>
          <cell r="B13">
            <v>110</v>
          </cell>
          <cell r="C13">
            <v>9</v>
          </cell>
          <cell r="D13" t="str">
            <v>湯教総
第１１０号</v>
          </cell>
          <cell r="E13" t="str">
            <v>湯沢スキー場駐車場</v>
          </cell>
          <cell r="F13">
            <v>3</v>
          </cell>
          <cell r="G13" t="str">
            <v>湯沢市二井田字二ノ掵２９－２</v>
          </cell>
          <cell r="H13" t="str">
            <v>山品工業株式会社</v>
          </cell>
          <cell r="I13" t="str">
            <v>代表取締役</v>
          </cell>
          <cell r="J13" t="str">
            <v>山品　一男</v>
          </cell>
          <cell r="K13">
            <v>0.39583333333333331</v>
          </cell>
          <cell r="L13" t="str">
            <v>午前１０時４５分</v>
          </cell>
          <cell r="M13" t="str">
            <v>除雪ドーザ
６～８ｔ級</v>
          </cell>
          <cell r="N13">
            <v>45</v>
          </cell>
          <cell r="O13">
            <v>568050</v>
          </cell>
          <cell r="P13">
            <v>495000</v>
          </cell>
          <cell r="Q13">
            <v>24750</v>
          </cell>
          <cell r="R13">
            <v>519750</v>
          </cell>
          <cell r="S13">
            <v>8971676</v>
          </cell>
          <cell r="T13">
            <v>541000</v>
          </cell>
          <cell r="U13">
            <v>9</v>
          </cell>
          <cell r="V13">
            <v>23560270</v>
          </cell>
          <cell r="W13">
            <v>681450</v>
          </cell>
          <cell r="X13">
            <v>649000</v>
          </cell>
          <cell r="Y13">
            <v>593000</v>
          </cell>
          <cell r="Z13">
            <v>29650</v>
          </cell>
          <cell r="AA13">
            <v>622650</v>
          </cell>
          <cell r="AB13">
            <v>102900</v>
          </cell>
          <cell r="AC13">
            <v>98000</v>
          </cell>
        </row>
        <row r="14">
          <cell r="A14">
            <v>10</v>
          </cell>
          <cell r="B14">
            <v>111</v>
          </cell>
          <cell r="C14">
            <v>10</v>
          </cell>
          <cell r="D14" t="str">
            <v>湯教総
第１１１号</v>
          </cell>
          <cell r="E14" t="str">
            <v>湯沢図書館、湯沢勤労青少年ホーム</v>
          </cell>
          <cell r="F14">
            <v>4</v>
          </cell>
          <cell r="G14" t="str">
            <v>湯沢市北荒町２－１４</v>
          </cell>
          <cell r="H14" t="str">
            <v>株式会社　山脇組</v>
          </cell>
          <cell r="I14" t="str">
            <v>代表取締役社長</v>
          </cell>
          <cell r="J14" t="str">
            <v>山脇　幹</v>
          </cell>
          <cell r="K14">
            <v>0.40625</v>
          </cell>
          <cell r="L14" t="str">
            <v>午前１１時１５分</v>
          </cell>
          <cell r="M14" t="str">
            <v>除雪ドーザ
６～８ｔ級</v>
          </cell>
          <cell r="N14">
            <v>14</v>
          </cell>
          <cell r="O14">
            <v>175350</v>
          </cell>
          <cell r="P14">
            <v>160000</v>
          </cell>
          <cell r="Q14">
            <v>8000</v>
          </cell>
          <cell r="R14">
            <v>168000</v>
          </cell>
          <cell r="S14">
            <v>8451926</v>
          </cell>
          <cell r="T14">
            <v>167000</v>
          </cell>
          <cell r="U14">
            <v>10</v>
          </cell>
          <cell r="V14">
            <v>22937620</v>
          </cell>
          <cell r="W14">
            <v>723450</v>
          </cell>
          <cell r="X14">
            <v>689000</v>
          </cell>
          <cell r="Y14">
            <v>660000</v>
          </cell>
          <cell r="Z14">
            <v>33000</v>
          </cell>
          <cell r="AA14">
            <v>693000</v>
          </cell>
          <cell r="AB14">
            <v>525000</v>
          </cell>
          <cell r="AC14">
            <v>500000</v>
          </cell>
        </row>
        <row r="15">
          <cell r="A15">
            <v>11</v>
          </cell>
          <cell r="B15">
            <v>112</v>
          </cell>
          <cell r="C15">
            <v>11</v>
          </cell>
          <cell r="D15" t="str">
            <v>湯教総
第１１２号</v>
          </cell>
          <cell r="E15" t="str">
            <v>総合体育館、健康ドーム、Ｂ＆Ｇ海洋センター、湯沢文化会館、湯沢雄勝広域交流センター裏駐車場</v>
          </cell>
          <cell r="F15">
            <v>8</v>
          </cell>
          <cell r="G15" t="str">
            <v>湯沢市柳田字堀廻４３－１</v>
          </cell>
          <cell r="H15" t="str">
            <v>高橋産業株式会社</v>
          </cell>
          <cell r="I15" t="str">
            <v>代表取締役</v>
          </cell>
          <cell r="J15" t="str">
            <v>髙橋　克也</v>
          </cell>
          <cell r="K15">
            <v>0.44791666666666669</v>
          </cell>
          <cell r="L15" t="str">
            <v>午前１０時４５分</v>
          </cell>
          <cell r="M15" t="str">
            <v>除雪ドーザ
１３ｔ級</v>
          </cell>
          <cell r="N15">
            <v>70</v>
          </cell>
          <cell r="O15">
            <v>1357650</v>
          </cell>
          <cell r="P15">
            <v>1250000</v>
          </cell>
          <cell r="Q15">
            <v>62500</v>
          </cell>
          <cell r="R15">
            <v>1312500</v>
          </cell>
          <cell r="S15">
            <v>8283926</v>
          </cell>
          <cell r="T15">
            <v>1293000</v>
          </cell>
          <cell r="U15">
            <v>11</v>
          </cell>
          <cell r="V15">
            <v>22244620</v>
          </cell>
          <cell r="W15">
            <v>2882250</v>
          </cell>
          <cell r="X15">
            <v>2745000</v>
          </cell>
          <cell r="Y15">
            <v>2653000</v>
          </cell>
          <cell r="Z15">
            <v>132650</v>
          </cell>
          <cell r="AA15">
            <v>2785650</v>
          </cell>
          <cell r="AB15">
            <v>1473150</v>
          </cell>
          <cell r="AC15">
            <v>1403000</v>
          </cell>
          <cell r="AD15">
            <v>111</v>
          </cell>
          <cell r="AE15">
            <v>112</v>
          </cell>
        </row>
        <row r="16">
          <cell r="A16">
            <v>12</v>
          </cell>
          <cell r="B16">
            <v>113</v>
          </cell>
          <cell r="C16">
            <v>12</v>
          </cell>
          <cell r="D16" t="str">
            <v>湯教総
第１１３号</v>
          </cell>
          <cell r="E16" t="str">
            <v>体育センター、湯沢コミュニティーセンター</v>
          </cell>
          <cell r="F16">
            <v>4</v>
          </cell>
          <cell r="G16" t="str">
            <v>湯沢市北荒町２－１４</v>
          </cell>
          <cell r="H16" t="str">
            <v>株式会社　山脇組</v>
          </cell>
          <cell r="I16" t="str">
            <v>代表取締役社長</v>
          </cell>
          <cell r="J16" t="str">
            <v>山脇　幹</v>
          </cell>
          <cell r="K16">
            <v>0.40625</v>
          </cell>
          <cell r="L16" t="str">
            <v>午前１１時４５分</v>
          </cell>
          <cell r="M16" t="str">
            <v>除雪ドーザ
６～８ｔ級</v>
          </cell>
          <cell r="N16">
            <v>23</v>
          </cell>
          <cell r="O16">
            <v>289800</v>
          </cell>
          <cell r="P16">
            <v>265000</v>
          </cell>
          <cell r="Q16">
            <v>13250</v>
          </cell>
          <cell r="R16">
            <v>278250</v>
          </cell>
          <cell r="S16">
            <v>6971426</v>
          </cell>
          <cell r="T16">
            <v>276000</v>
          </cell>
          <cell r="U16">
            <v>12</v>
          </cell>
          <cell r="V16">
            <v>19458970</v>
          </cell>
          <cell r="W16">
            <v>1118250</v>
          </cell>
          <cell r="X16">
            <v>1065000</v>
          </cell>
          <cell r="Y16">
            <v>1022000</v>
          </cell>
          <cell r="Z16">
            <v>51100</v>
          </cell>
          <cell r="AA16">
            <v>1073100</v>
          </cell>
          <cell r="AB16">
            <v>794850</v>
          </cell>
          <cell r="AC16">
            <v>757000</v>
          </cell>
        </row>
        <row r="17">
          <cell r="A17">
            <v>13</v>
          </cell>
          <cell r="B17">
            <v>114</v>
          </cell>
          <cell r="C17">
            <v>13</v>
          </cell>
          <cell r="D17" t="str">
            <v>湯教総
第１１４号</v>
          </cell>
          <cell r="E17" t="str">
            <v>稲川スキー場駐車場</v>
          </cell>
          <cell r="F17">
            <v>10</v>
          </cell>
          <cell r="G17" t="str">
            <v>湯沢市川連町字大田面９４</v>
          </cell>
          <cell r="H17" t="str">
            <v>株式会社　高憲商事</v>
          </cell>
          <cell r="I17" t="str">
            <v>代表取締役</v>
          </cell>
          <cell r="J17" t="str">
            <v>高橋　稔</v>
          </cell>
          <cell r="K17">
            <v>0.55208333333333337</v>
          </cell>
          <cell r="L17" t="str">
            <v>午後１時１５分</v>
          </cell>
          <cell r="M17" t="str">
            <v>除雪ドーザ
６～８ｔ級</v>
          </cell>
          <cell r="N17">
            <v>80</v>
          </cell>
          <cell r="O17">
            <v>1011150</v>
          </cell>
          <cell r="P17">
            <v>870000</v>
          </cell>
          <cell r="Q17">
            <v>43500</v>
          </cell>
          <cell r="R17">
            <v>913500</v>
          </cell>
          <cell r="S17">
            <v>6693176</v>
          </cell>
          <cell r="T17">
            <v>963000</v>
          </cell>
          <cell r="U17">
            <v>13</v>
          </cell>
          <cell r="V17">
            <v>18385870</v>
          </cell>
          <cell r="W17">
            <v>1949850</v>
          </cell>
          <cell r="X17">
            <v>1857000</v>
          </cell>
          <cell r="Y17">
            <v>1677000</v>
          </cell>
          <cell r="Z17">
            <v>83850</v>
          </cell>
          <cell r="AA17">
            <v>1760850</v>
          </cell>
          <cell r="AB17">
            <v>847350</v>
          </cell>
          <cell r="AC17">
            <v>807000</v>
          </cell>
        </row>
        <row r="18">
          <cell r="A18">
            <v>14</v>
          </cell>
          <cell r="B18">
            <v>115</v>
          </cell>
          <cell r="C18">
            <v>14</v>
          </cell>
          <cell r="D18" t="str">
            <v>湯教総
第１１５号</v>
          </cell>
          <cell r="E18" t="str">
            <v>川連小学校、カルチャーセンター</v>
          </cell>
          <cell r="F18">
            <v>10</v>
          </cell>
          <cell r="G18" t="str">
            <v>湯沢市川連町字大田面９４</v>
          </cell>
          <cell r="H18" t="str">
            <v>株式会社　高憲商事</v>
          </cell>
          <cell r="I18" t="str">
            <v>代表取締役</v>
          </cell>
          <cell r="J18" t="str">
            <v>高橋　稔</v>
          </cell>
          <cell r="K18">
            <v>0.55208333333333337</v>
          </cell>
          <cell r="L18" t="str">
            <v>午後１時３０分</v>
          </cell>
          <cell r="M18" t="str">
            <v>除雪ドーザ
６～８ｔ級</v>
          </cell>
          <cell r="N18">
            <v>40</v>
          </cell>
          <cell r="O18">
            <v>504000</v>
          </cell>
          <cell r="P18">
            <v>440000</v>
          </cell>
          <cell r="Q18">
            <v>22000</v>
          </cell>
          <cell r="R18">
            <v>462000</v>
          </cell>
          <cell r="S18">
            <v>5779676</v>
          </cell>
          <cell r="T18">
            <v>480000</v>
          </cell>
          <cell r="U18">
            <v>14</v>
          </cell>
          <cell r="V18">
            <v>16625020</v>
          </cell>
          <cell r="W18">
            <v>1412250</v>
          </cell>
          <cell r="X18">
            <v>1345000</v>
          </cell>
          <cell r="Y18">
            <v>1232000</v>
          </cell>
          <cell r="Z18">
            <v>61600</v>
          </cell>
          <cell r="AA18">
            <v>1293600</v>
          </cell>
          <cell r="AB18">
            <v>831600</v>
          </cell>
          <cell r="AC18">
            <v>792000</v>
          </cell>
        </row>
        <row r="19">
          <cell r="A19">
            <v>15</v>
          </cell>
          <cell r="B19">
            <v>116</v>
          </cell>
          <cell r="C19">
            <v>15</v>
          </cell>
          <cell r="D19" t="str">
            <v>湯教総
第１１６号</v>
          </cell>
          <cell r="E19" t="str">
            <v>三梨小学校、稲川交流スポーツエリア</v>
          </cell>
          <cell r="F19">
            <v>9</v>
          </cell>
          <cell r="G19" t="str">
            <v>湯沢市三梨町字烏帽子橋７８－１</v>
          </cell>
          <cell r="H19" t="str">
            <v>有限会社　佐謙工業</v>
          </cell>
          <cell r="I19" t="str">
            <v>代表取締役</v>
          </cell>
          <cell r="J19" t="str">
            <v>佐藤　謙一</v>
          </cell>
          <cell r="K19">
            <v>0.5625</v>
          </cell>
          <cell r="L19" t="str">
            <v>午後１時３０分</v>
          </cell>
          <cell r="M19" t="str">
            <v>除雪ドーザ
９～１０ｔ級</v>
          </cell>
          <cell r="N19">
            <v>60</v>
          </cell>
          <cell r="O19">
            <v>976500</v>
          </cell>
          <cell r="P19">
            <v>900000</v>
          </cell>
          <cell r="Q19">
            <v>45000</v>
          </cell>
          <cell r="R19">
            <v>945000</v>
          </cell>
          <cell r="S19">
            <v>5317676</v>
          </cell>
          <cell r="T19">
            <v>930000</v>
          </cell>
          <cell r="U19">
            <v>15</v>
          </cell>
          <cell r="V19">
            <v>15331420</v>
          </cell>
          <cell r="W19">
            <v>2365650</v>
          </cell>
          <cell r="X19">
            <v>2253000</v>
          </cell>
          <cell r="Y19">
            <v>2180000</v>
          </cell>
          <cell r="Z19">
            <v>109000</v>
          </cell>
          <cell r="AA19">
            <v>2289000</v>
          </cell>
          <cell r="AB19">
            <v>1344000</v>
          </cell>
          <cell r="AC19">
            <v>1280000</v>
          </cell>
        </row>
        <row r="20">
          <cell r="A20">
            <v>16</v>
          </cell>
          <cell r="B20">
            <v>117</v>
          </cell>
          <cell r="C20">
            <v>16</v>
          </cell>
          <cell r="D20" t="str">
            <v>湯教総
第１１７号</v>
          </cell>
          <cell r="E20" t="str">
            <v>稲川中学校、稲川学校給食センター</v>
          </cell>
          <cell r="F20">
            <v>10</v>
          </cell>
          <cell r="G20" t="str">
            <v>湯沢市川連町字大田面９４</v>
          </cell>
          <cell r="H20" t="str">
            <v>株式会社　高憲商事</v>
          </cell>
          <cell r="I20" t="str">
            <v>代表取締役</v>
          </cell>
          <cell r="J20" t="str">
            <v>高橋　稔</v>
          </cell>
          <cell r="K20">
            <v>0.55208333333333337</v>
          </cell>
          <cell r="L20" t="str">
            <v>午後２時</v>
          </cell>
          <cell r="M20" t="str">
            <v>除雪ドーザ
６～８ｔ級</v>
          </cell>
          <cell r="N20">
            <v>50</v>
          </cell>
          <cell r="O20">
            <v>632100</v>
          </cell>
          <cell r="P20">
            <v>550000</v>
          </cell>
          <cell r="Q20">
            <v>27500</v>
          </cell>
          <cell r="R20">
            <v>577500</v>
          </cell>
          <cell r="S20">
            <v>4372676</v>
          </cell>
          <cell r="T20">
            <v>602000</v>
          </cell>
          <cell r="U20">
            <v>16</v>
          </cell>
          <cell r="V20">
            <v>13042420</v>
          </cell>
          <cell r="W20">
            <v>2095800</v>
          </cell>
          <cell r="X20">
            <v>1996000</v>
          </cell>
          <cell r="Y20">
            <v>1823000</v>
          </cell>
          <cell r="Z20">
            <v>91150</v>
          </cell>
          <cell r="AA20">
            <v>1914150</v>
          </cell>
          <cell r="AB20">
            <v>1336650</v>
          </cell>
          <cell r="AC20">
            <v>1273000</v>
          </cell>
        </row>
        <row r="21">
          <cell r="A21">
            <v>17</v>
          </cell>
          <cell r="B21">
            <v>118</v>
          </cell>
          <cell r="C21">
            <v>17</v>
          </cell>
          <cell r="D21" t="str">
            <v>湯教総
第１１８号</v>
          </cell>
          <cell r="E21" t="str">
            <v>稲庭小学校、稲庭地区センター</v>
          </cell>
          <cell r="F21">
            <v>11</v>
          </cell>
          <cell r="G21" t="str">
            <v>湯沢市稲庭町字新城台７８－１</v>
          </cell>
          <cell r="H21" t="str">
            <v>有限会社　新山建設</v>
          </cell>
          <cell r="I21" t="str">
            <v>代表取締役</v>
          </cell>
          <cell r="J21" t="str">
            <v>新山　勝</v>
          </cell>
          <cell r="K21">
            <v>0.57291666666666663</v>
          </cell>
          <cell r="L21" t="str">
            <v>午後１時４５分</v>
          </cell>
          <cell r="M21" t="str">
            <v>除雪ドーザ
６～８ｔ級</v>
          </cell>
          <cell r="N21">
            <v>50</v>
          </cell>
          <cell r="O21">
            <v>632100</v>
          </cell>
          <cell r="P21">
            <v>540000</v>
          </cell>
          <cell r="Q21">
            <v>27000</v>
          </cell>
          <cell r="R21">
            <v>567000</v>
          </cell>
          <cell r="S21">
            <v>3795176</v>
          </cell>
          <cell r="T21">
            <v>602000</v>
          </cell>
          <cell r="U21">
            <v>17</v>
          </cell>
          <cell r="V21">
            <v>11128270</v>
          </cell>
          <cell r="W21">
            <v>1926750</v>
          </cell>
          <cell r="X21">
            <v>1835000</v>
          </cell>
          <cell r="Y21">
            <v>1646000</v>
          </cell>
          <cell r="Z21">
            <v>82300</v>
          </cell>
          <cell r="AA21">
            <v>1728300</v>
          </cell>
          <cell r="AB21">
            <v>1161300</v>
          </cell>
          <cell r="AC21">
            <v>1106000</v>
          </cell>
        </row>
        <row r="22">
          <cell r="A22">
            <v>18</v>
          </cell>
          <cell r="B22">
            <v>119</v>
          </cell>
          <cell r="C22">
            <v>18</v>
          </cell>
          <cell r="D22" t="str">
            <v>湯教総
第１１９号</v>
          </cell>
          <cell r="E22" t="str">
            <v>横堀小学校、雄勝中学校、雄勝学校給食センター</v>
          </cell>
          <cell r="F22">
            <v>12</v>
          </cell>
          <cell r="G22" t="str">
            <v>湯沢市小野字小町１００</v>
          </cell>
          <cell r="H22" t="str">
            <v>株式会社　高修興業</v>
          </cell>
          <cell r="I22" t="str">
            <v>代表取締役</v>
          </cell>
          <cell r="J22" t="str">
            <v>高橋　譲</v>
          </cell>
          <cell r="K22">
            <v>0.58333333333333337</v>
          </cell>
          <cell r="L22" t="str">
            <v>午後２時</v>
          </cell>
          <cell r="M22" t="str">
            <v>除雪ドーザ
６～８ｔ級</v>
          </cell>
          <cell r="N22">
            <v>50</v>
          </cell>
          <cell r="O22">
            <v>632100</v>
          </cell>
          <cell r="P22">
            <v>575000</v>
          </cell>
          <cell r="Q22">
            <v>28750</v>
          </cell>
          <cell r="R22">
            <v>603750</v>
          </cell>
          <cell r="S22">
            <v>3228176</v>
          </cell>
          <cell r="T22">
            <v>602000</v>
          </cell>
          <cell r="U22">
            <v>18</v>
          </cell>
          <cell r="V22">
            <v>9399970</v>
          </cell>
          <cell r="W22">
            <v>2526300</v>
          </cell>
          <cell r="X22">
            <v>2406000</v>
          </cell>
          <cell r="Y22">
            <v>2298000</v>
          </cell>
          <cell r="Z22">
            <v>114900</v>
          </cell>
          <cell r="AA22">
            <v>2412900</v>
          </cell>
          <cell r="AB22">
            <v>1809150</v>
          </cell>
          <cell r="AC22">
            <v>1723000</v>
          </cell>
        </row>
        <row r="23">
          <cell r="A23">
            <v>19</v>
          </cell>
          <cell r="B23">
            <v>120</v>
          </cell>
          <cell r="C23">
            <v>19</v>
          </cell>
          <cell r="D23" t="str">
            <v>湯教総
第１２０号</v>
          </cell>
          <cell r="E23" t="str">
            <v>小野小学校</v>
          </cell>
          <cell r="F23">
            <v>12</v>
          </cell>
          <cell r="G23" t="str">
            <v>湯沢市小野字小町１００</v>
          </cell>
          <cell r="H23" t="str">
            <v>株式会社　高修興業</v>
          </cell>
          <cell r="I23" t="str">
            <v>代表取締役</v>
          </cell>
          <cell r="J23" t="str">
            <v>高橋　譲</v>
          </cell>
          <cell r="K23">
            <v>0.58333333333333337</v>
          </cell>
          <cell r="L23" t="str">
            <v>午後２時４５分</v>
          </cell>
          <cell r="M23" t="str">
            <v>除雪ドーザ
６～８ｔ級</v>
          </cell>
          <cell r="N23">
            <v>37</v>
          </cell>
          <cell r="O23">
            <v>467250</v>
          </cell>
          <cell r="P23">
            <v>425000</v>
          </cell>
          <cell r="Q23">
            <v>21250</v>
          </cell>
          <cell r="R23">
            <v>446250</v>
          </cell>
          <cell r="S23">
            <v>2624426</v>
          </cell>
          <cell r="T23">
            <v>445000</v>
          </cell>
          <cell r="U23">
            <v>19</v>
          </cell>
          <cell r="V23">
            <v>6987070</v>
          </cell>
          <cell r="W23">
            <v>596400</v>
          </cell>
          <cell r="X23">
            <v>568000</v>
          </cell>
          <cell r="Y23">
            <v>542000</v>
          </cell>
          <cell r="Z23">
            <v>27100</v>
          </cell>
          <cell r="AA23">
            <v>569100</v>
          </cell>
          <cell r="AB23">
            <v>122850</v>
          </cell>
          <cell r="AC23">
            <v>117000</v>
          </cell>
        </row>
        <row r="24">
          <cell r="A24">
            <v>20</v>
          </cell>
          <cell r="B24">
            <v>121</v>
          </cell>
          <cell r="C24">
            <v>20</v>
          </cell>
          <cell r="D24" t="str">
            <v>湯教総
第１２１号</v>
          </cell>
          <cell r="E24" t="str">
            <v>湯沢北中学校・湯沢東小学校職員駐車場</v>
          </cell>
          <cell r="F24">
            <v>13</v>
          </cell>
          <cell r="G24" t="str">
            <v>湯沢市前森三丁目９番３５号</v>
          </cell>
          <cell r="H24" t="str">
            <v>有限会社　安中商店</v>
          </cell>
          <cell r="I24" t="str">
            <v>代表取締役</v>
          </cell>
          <cell r="J24" t="str">
            <v>安中　美喜子</v>
          </cell>
          <cell r="M24" t="str">
            <v>除雪ドーザ
６～８ｔ級</v>
          </cell>
          <cell r="N24">
            <v>20</v>
          </cell>
          <cell r="O24">
            <v>250950</v>
          </cell>
          <cell r="P24">
            <v>210000</v>
          </cell>
          <cell r="Q24">
            <v>10500</v>
          </cell>
          <cell r="R24">
            <v>220500</v>
          </cell>
          <cell r="S24">
            <v>2178176</v>
          </cell>
          <cell r="T24">
            <v>239000</v>
          </cell>
          <cell r="U24">
            <v>20</v>
          </cell>
          <cell r="V24">
            <v>6417970</v>
          </cell>
          <cell r="W24">
            <v>907200</v>
          </cell>
          <cell r="X24">
            <v>864000</v>
          </cell>
          <cell r="Y24">
            <v>759000</v>
          </cell>
          <cell r="Z24">
            <v>37950</v>
          </cell>
          <cell r="AA24">
            <v>796950</v>
          </cell>
          <cell r="AB24">
            <v>576450</v>
          </cell>
          <cell r="AC24">
            <v>549000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受付No</v>
          </cell>
          <cell r="B1" t="str">
            <v>会社名 略</v>
          </cell>
          <cell r="C1" t="str">
            <v>会社名</v>
          </cell>
          <cell r="D1" t="str">
            <v>代表者肩書</v>
          </cell>
          <cell r="E1" t="str">
            <v>代表者名</v>
          </cell>
          <cell r="F1" t="str">
            <v>郵便番号</v>
          </cell>
          <cell r="G1" t="str">
            <v>住所</v>
          </cell>
          <cell r="H1" t="str">
            <v>電話番号</v>
          </cell>
          <cell r="I1" t="str">
            <v>FAX番号</v>
          </cell>
        </row>
        <row r="2">
          <cell r="A2">
            <v>1</v>
          </cell>
          <cell r="C2" t="str">
            <v>有限会社　佐藤土木</v>
          </cell>
          <cell r="D2" t="str">
            <v>代表取締役</v>
          </cell>
          <cell r="E2" t="str">
            <v>佐藤　慶市</v>
          </cell>
          <cell r="F2" t="str">
            <v>012-0004</v>
          </cell>
          <cell r="G2" t="str">
            <v>湯沢市二井田字道上３１６－１</v>
          </cell>
          <cell r="H2" t="str">
            <v>７２－３１３０</v>
          </cell>
          <cell r="I2" t="str">
            <v>７２－１９５５</v>
          </cell>
        </row>
        <row r="3">
          <cell r="A3">
            <v>2</v>
          </cell>
          <cell r="C3" t="str">
            <v>有限会社　雄駿</v>
          </cell>
          <cell r="D3" t="str">
            <v>代表取締役</v>
          </cell>
          <cell r="E3" t="str">
            <v>高橋　祐子</v>
          </cell>
          <cell r="F3" t="str">
            <v>012-0006</v>
          </cell>
          <cell r="G3" t="str">
            <v>湯沢市柳田字中道下６</v>
          </cell>
          <cell r="H3" t="str">
            <v>７９－６７２５</v>
          </cell>
          <cell r="I3" t="str">
            <v>７３－７２００</v>
          </cell>
        </row>
        <row r="4">
          <cell r="A4">
            <v>3</v>
          </cell>
          <cell r="C4" t="str">
            <v>山品工業株式会社</v>
          </cell>
          <cell r="D4" t="str">
            <v>代表取締役</v>
          </cell>
          <cell r="E4" t="str">
            <v>山品　一男</v>
          </cell>
          <cell r="F4" t="str">
            <v>012-0004</v>
          </cell>
          <cell r="G4" t="str">
            <v>湯沢市二井田字二ノ掵２９－２</v>
          </cell>
          <cell r="H4" t="str">
            <v>７３－１６３４</v>
          </cell>
          <cell r="I4" t="str">
            <v>７２－４５１１</v>
          </cell>
        </row>
        <row r="5">
          <cell r="A5">
            <v>4</v>
          </cell>
          <cell r="C5" t="str">
            <v>株式会社　山脇組</v>
          </cell>
          <cell r="D5" t="str">
            <v>代表取締役社長</v>
          </cell>
          <cell r="E5" t="str">
            <v>山脇　幹</v>
          </cell>
          <cell r="F5" t="str">
            <v>012-0825</v>
          </cell>
          <cell r="G5" t="str">
            <v>湯沢市北荒町２－１４</v>
          </cell>
          <cell r="H5" t="str">
            <v>７３－３２０１</v>
          </cell>
          <cell r="I5" t="str">
            <v>７２－０７１１</v>
          </cell>
        </row>
        <row r="6">
          <cell r="A6">
            <v>5</v>
          </cell>
          <cell r="C6" t="str">
            <v>有限会社　椿工業</v>
          </cell>
          <cell r="D6" t="str">
            <v>代表取締役</v>
          </cell>
          <cell r="E6" t="str">
            <v>大山　貞夫</v>
          </cell>
          <cell r="F6" t="str">
            <v>012-0869</v>
          </cell>
          <cell r="G6" t="str">
            <v>湯沢市若葉町６－２２</v>
          </cell>
          <cell r="H6" t="str">
            <v>７２－５８３８</v>
          </cell>
          <cell r="I6" t="str">
            <v>７２－５８３９</v>
          </cell>
        </row>
        <row r="7">
          <cell r="A7">
            <v>6</v>
          </cell>
          <cell r="C7" t="str">
            <v>有限会社　高賢産業</v>
          </cell>
          <cell r="D7" t="str">
            <v>代表取締役</v>
          </cell>
          <cell r="E7" t="str">
            <v>高橋　賢次</v>
          </cell>
          <cell r="F7" t="str">
            <v>019-0404</v>
          </cell>
          <cell r="G7" t="str">
            <v>湯沢市高松字久根合１５７</v>
          </cell>
          <cell r="H7" t="str">
            <v>７９－２６７１</v>
          </cell>
          <cell r="I7" t="str">
            <v>７９－２８５５</v>
          </cell>
        </row>
        <row r="8">
          <cell r="A8">
            <v>7</v>
          </cell>
          <cell r="C8" t="str">
            <v>有限会社　小野田建設</v>
          </cell>
          <cell r="D8" t="str">
            <v>取締役</v>
          </cell>
          <cell r="E8" t="str">
            <v>小野田　末喜</v>
          </cell>
          <cell r="F8" t="str">
            <v>019-0404</v>
          </cell>
          <cell r="G8" t="str">
            <v>湯沢市高松字八乙女９７</v>
          </cell>
          <cell r="H8" t="str">
            <v>７９－２９１１</v>
          </cell>
          <cell r="I8" t="str">
            <v>７９－２９２２</v>
          </cell>
        </row>
        <row r="9">
          <cell r="A9">
            <v>8</v>
          </cell>
          <cell r="C9" t="str">
            <v>高橋産業株式会社</v>
          </cell>
          <cell r="D9" t="str">
            <v>代表取締役</v>
          </cell>
          <cell r="E9" t="str">
            <v>髙橋　克也</v>
          </cell>
          <cell r="F9" t="str">
            <v>012-0006</v>
          </cell>
          <cell r="G9" t="str">
            <v>湯沢市柳田字堀廻４３－１</v>
          </cell>
          <cell r="H9" t="str">
            <v>７２－７７５５</v>
          </cell>
          <cell r="I9" t="str">
            <v>７３－７２００</v>
          </cell>
        </row>
        <row r="10">
          <cell r="A10">
            <v>9</v>
          </cell>
          <cell r="C10" t="str">
            <v>有限会社　佐謙工業</v>
          </cell>
          <cell r="D10" t="str">
            <v>代表取締役</v>
          </cell>
          <cell r="E10" t="str">
            <v>佐藤　謙一</v>
          </cell>
          <cell r="F10" t="str">
            <v>012-0106</v>
          </cell>
          <cell r="G10" t="str">
            <v>湯沢市三梨町字烏帽子橋７８－１</v>
          </cell>
          <cell r="H10" t="str">
            <v>４２－４８３８</v>
          </cell>
          <cell r="I10" t="str">
            <v>４２－４７３４</v>
          </cell>
        </row>
        <row r="11">
          <cell r="A11">
            <v>10</v>
          </cell>
          <cell r="C11" t="str">
            <v>株式会社　高憲商事</v>
          </cell>
          <cell r="D11" t="str">
            <v>代表取締役</v>
          </cell>
          <cell r="E11" t="str">
            <v>高橋　稔</v>
          </cell>
          <cell r="F11" t="str">
            <v>012-0105</v>
          </cell>
          <cell r="G11" t="str">
            <v>湯沢市川連町字大田面９４</v>
          </cell>
          <cell r="H11" t="str">
            <v>４２－５１１１</v>
          </cell>
          <cell r="I11" t="str">
            <v>４２－４８１５</v>
          </cell>
        </row>
        <row r="12">
          <cell r="A12">
            <v>11</v>
          </cell>
          <cell r="C12" t="str">
            <v>有限会社　新山建設</v>
          </cell>
          <cell r="D12" t="str">
            <v>代表取締役</v>
          </cell>
          <cell r="E12" t="str">
            <v>新山　勝</v>
          </cell>
          <cell r="F12" t="str">
            <v>012-0107</v>
          </cell>
          <cell r="G12" t="str">
            <v>湯沢市稲庭町字新城台７８－１</v>
          </cell>
          <cell r="H12" t="str">
            <v>４３－２２５０</v>
          </cell>
          <cell r="I12" t="str">
            <v>４３－２２４９</v>
          </cell>
        </row>
        <row r="13">
          <cell r="A13">
            <v>12</v>
          </cell>
          <cell r="C13" t="str">
            <v>株式会社　高修興業</v>
          </cell>
          <cell r="D13" t="str">
            <v>代表取締役</v>
          </cell>
          <cell r="E13" t="str">
            <v>高橋　譲</v>
          </cell>
          <cell r="F13" t="str">
            <v>019-0205</v>
          </cell>
          <cell r="G13" t="str">
            <v>湯沢市小野字小町１００</v>
          </cell>
          <cell r="H13" t="str">
            <v>５２－２１９１</v>
          </cell>
          <cell r="I13" t="str">
            <v>５２－２１９３</v>
          </cell>
        </row>
        <row r="14">
          <cell r="A14">
            <v>13</v>
          </cell>
          <cell r="C14" t="str">
            <v>有限会社　安中商店</v>
          </cell>
          <cell r="D14" t="str">
            <v>代表取締役</v>
          </cell>
          <cell r="E14" t="str">
            <v>安中　美喜子</v>
          </cell>
          <cell r="F14" t="str">
            <v>012-0813</v>
          </cell>
          <cell r="G14" t="str">
            <v>湯沢市前森三丁目９番３５号</v>
          </cell>
          <cell r="H14" t="str">
            <v>７３－３５４２</v>
          </cell>
          <cell r="I14" t="str">
            <v>７３－４９８３</v>
          </cell>
        </row>
      </sheetData>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ﾃﾞｰﾀ"/>
      <sheetName val="入力"/>
      <sheetName val="担当者等"/>
      <sheetName val="設計書表紙ﾃﾞｰﾀ"/>
      <sheetName val="設計書表紙"/>
      <sheetName val="設計書ﾃﾞｰﾀ "/>
      <sheetName val="内訳書"/>
      <sheetName val="仕様書ﾃﾞｰﾀ"/>
      <sheetName val="仕様書"/>
      <sheetName val="変更理由書"/>
      <sheetName val="業者ﾃﾞｰﾀ"/>
      <sheetName val="業者"/>
      <sheetName val="執行伺"/>
      <sheetName val="内訳明細"/>
      <sheetName val="予定価格"/>
      <sheetName val="封筒"/>
      <sheetName val="４月１日"/>
      <sheetName val="指名(見積)通知"/>
      <sheetName val="入札書等"/>
      <sheetName val="長形３号"/>
      <sheetName val="角形２号"/>
      <sheetName val="手順"/>
      <sheetName val="案内札"/>
      <sheetName val="入札(見積)調書ﾃﾞｰﾀ"/>
      <sheetName val="入札(見積)調書"/>
      <sheetName val="締結伺"/>
      <sheetName val="契約書"/>
      <sheetName val="請書"/>
      <sheetName val="FAX"/>
      <sheetName val="学校宛"/>
      <sheetName val="監督通知"/>
      <sheetName val="監督変更通知"/>
      <sheetName val="提出依頼"/>
      <sheetName val="着手届"/>
      <sheetName val="工程表"/>
      <sheetName val="月別工程"/>
      <sheetName val="技術者"/>
      <sheetName val="完了届"/>
      <sheetName val="業務打合簿"/>
      <sheetName val="変更執行伺"/>
      <sheetName val="変更締結伺"/>
      <sheetName val="変更契約書"/>
      <sheetName val="検査調書"/>
      <sheetName val="検査内訳"/>
      <sheetName val="検査黒板"/>
      <sheetName val="合格通知"/>
      <sheetName val="支出明細"/>
      <sheetName val="委託台帳"/>
      <sheetName val="予算要求"/>
    </sheetNames>
    <sheetDataSet>
      <sheetData sheetId="0">
        <row r="3">
          <cell r="A3" t="str">
            <v>湯沢市立湯沢東小学校</v>
          </cell>
        </row>
        <row r="4">
          <cell r="A4">
            <v>0</v>
          </cell>
        </row>
        <row r="5">
          <cell r="A5" t="str">
            <v>湯沢市立三関小学校</v>
          </cell>
        </row>
        <row r="6">
          <cell r="A6">
            <v>0</v>
          </cell>
        </row>
        <row r="7">
          <cell r="A7" t="str">
            <v>湯沢市立須川小学校</v>
          </cell>
        </row>
        <row r="8">
          <cell r="A8" t="str">
            <v>湯沢市立稲庭小学校</v>
          </cell>
        </row>
        <row r="9">
          <cell r="A9" t="str">
            <v>湯沢市立三梨小学校</v>
          </cell>
        </row>
        <row r="10">
          <cell r="A10">
            <v>0</v>
          </cell>
        </row>
        <row r="11">
          <cell r="A11" t="str">
            <v>湯沢市立駒形小学校</v>
          </cell>
        </row>
        <row r="12">
          <cell r="A12" t="str">
            <v>湯沢市立雄勝小学校</v>
          </cell>
        </row>
        <row r="13">
          <cell r="A13">
            <v>0</v>
          </cell>
        </row>
        <row r="14">
          <cell r="A14" t="str">
            <v>小学校7校</v>
          </cell>
        </row>
        <row r="15">
          <cell r="A15">
            <v>0</v>
          </cell>
        </row>
        <row r="16">
          <cell r="A16">
            <v>0</v>
          </cell>
        </row>
        <row r="17">
          <cell r="A17">
            <v>0</v>
          </cell>
        </row>
        <row r="18">
          <cell r="A18">
            <v>0</v>
          </cell>
        </row>
        <row r="19">
          <cell r="A19" t="str">
            <v>湯沢市立雄勝中学校･雄勝小学校</v>
          </cell>
        </row>
        <row r="20">
          <cell r="A20">
            <v>0</v>
          </cell>
        </row>
        <row r="21">
          <cell r="A21" t="str">
            <v>中学校1校</v>
          </cell>
        </row>
        <row r="22">
          <cell r="A22" t="str">
            <v>湯沢市立稲川地域小学校</v>
          </cell>
        </row>
        <row r="23">
          <cell r="A23" t="str">
            <v>湯沢市立雄勝地域小中学校</v>
          </cell>
        </row>
        <row r="24">
          <cell r="A24">
            <v>0</v>
          </cell>
        </row>
        <row r="25">
          <cell r="A25">
            <v>0</v>
          </cell>
        </row>
        <row r="26">
          <cell r="A26">
            <v>0</v>
          </cell>
        </row>
        <row r="27">
          <cell r="A27">
            <v>0</v>
          </cell>
        </row>
        <row r="28">
          <cell r="A28">
            <v>0</v>
          </cell>
        </row>
        <row r="29">
          <cell r="A29">
            <v>0</v>
          </cell>
        </row>
        <row r="30">
          <cell r="A30">
            <v>0</v>
          </cell>
        </row>
      </sheetData>
      <sheetData sheetId="1">
        <row r="1">
          <cell r="A1" t="str">
            <v>湯沢市立稲川地域小学校</v>
          </cell>
        </row>
      </sheetData>
      <sheetData sheetId="2">
        <row r="1">
          <cell r="Q1" t="str">
            <v>営業種目</v>
          </cell>
        </row>
        <row r="2">
          <cell r="Q2" t="str">
            <v>建物清掃</v>
          </cell>
        </row>
        <row r="3">
          <cell r="Q3" t="str">
            <v>飲料水貯水槽清掃</v>
          </cell>
        </row>
        <row r="4">
          <cell r="Q4" t="str">
            <v>オイルタンク清掃</v>
          </cell>
        </row>
        <row r="5">
          <cell r="Q5" t="str">
            <v>ボイラー清掃</v>
          </cell>
        </row>
        <row r="6">
          <cell r="Q6" t="str">
            <v>排水原水槽清掃</v>
          </cell>
        </row>
        <row r="7">
          <cell r="Q7" t="str">
            <v>清掃(その他)</v>
          </cell>
        </row>
        <row r="8">
          <cell r="Q8" t="str">
            <v>事務機器保守管理</v>
          </cell>
        </row>
        <row r="9">
          <cell r="Q9" t="str">
            <v>自家用電気工作物保安管理</v>
          </cell>
        </row>
        <row r="10">
          <cell r="Q10" t="str">
            <v>自動ドア設備保守管理</v>
          </cell>
        </row>
        <row r="11">
          <cell r="Q11" t="str">
            <v>昇降機保守管理</v>
          </cell>
        </row>
        <row r="12">
          <cell r="Q12" t="str">
            <v>冷暖房機器等保守管理</v>
          </cell>
        </row>
        <row r="13">
          <cell r="Q13" t="str">
            <v>電話交換機保守管理</v>
          </cell>
        </row>
        <row r="14">
          <cell r="Q14" t="str">
            <v>防災行政無線保守管理</v>
          </cell>
        </row>
        <row r="15">
          <cell r="Q15" t="str">
            <v>消防設備点検</v>
          </cell>
        </row>
        <row r="16">
          <cell r="Q16" t="str">
            <v>浄化槽設備保守点検</v>
          </cell>
        </row>
        <row r="17">
          <cell r="Q17" t="str">
            <v>地下タンク等点検</v>
          </cell>
        </row>
        <row r="18">
          <cell r="Q18" t="str">
            <v>プール浄化装置</v>
          </cell>
        </row>
        <row r="19">
          <cell r="Q19" t="str">
            <v>下水道処理施設維持管理業務</v>
          </cell>
        </row>
        <row r="20">
          <cell r="Q20" t="str">
            <v>点検･保守管理(その他)</v>
          </cell>
        </row>
        <row r="21">
          <cell r="Q21" t="str">
            <v>ばい煙量等測定</v>
          </cell>
        </row>
        <row r="22">
          <cell r="Q22" t="str">
            <v>腸内細菌検査</v>
          </cell>
        </row>
        <row r="23">
          <cell r="Q23" t="str">
            <v>検査(その他)</v>
          </cell>
        </row>
        <row r="24">
          <cell r="Q24" t="str">
            <v>不動産鑑定</v>
          </cell>
        </row>
        <row r="25">
          <cell r="Q25" t="str">
            <v>調査鑑定等(その他)</v>
          </cell>
        </row>
        <row r="26">
          <cell r="Q26" t="str">
            <v>厨房機器修繕</v>
          </cell>
        </row>
        <row r="27">
          <cell r="Q27" t="str">
            <v>車両・機械修繕</v>
          </cell>
        </row>
        <row r="28">
          <cell r="Q28" t="str">
            <v>修繕(その他)</v>
          </cell>
        </row>
        <row r="29">
          <cell r="Q29" t="str">
            <v>常駐警備</v>
          </cell>
        </row>
        <row r="30">
          <cell r="Q30" t="str">
            <v>機械警備</v>
          </cell>
        </row>
        <row r="31">
          <cell r="Q31" t="str">
            <v>警備(その他)</v>
          </cell>
        </row>
        <row r="32">
          <cell r="Q32" t="str">
            <v>市指定ごみ袋作製</v>
          </cell>
        </row>
        <row r="33">
          <cell r="Q33" t="str">
            <v>一般廃棄物収集運搬</v>
          </cell>
        </row>
        <row r="34">
          <cell r="Q34" t="str">
            <v>一般廃棄物処分</v>
          </cell>
        </row>
        <row r="35">
          <cell r="Q35" t="str">
            <v>産業廃棄物収集運搬</v>
          </cell>
        </row>
        <row r="36">
          <cell r="Q36" t="str">
            <v>廃棄物処理(産業廃棄物処分)</v>
          </cell>
        </row>
        <row r="37">
          <cell r="Q37" t="str">
            <v>建物病害虫防除</v>
          </cell>
        </row>
        <row r="38">
          <cell r="Q38" t="str">
            <v>樹木病害虫防除</v>
          </cell>
        </row>
        <row r="39">
          <cell r="Q39" t="str">
            <v>病害虫防除(その他)</v>
          </cell>
        </row>
        <row r="40">
          <cell r="Q40" t="str">
            <v>舞台関係機器保守管理</v>
          </cell>
        </row>
        <row r="41">
          <cell r="Q41" t="str">
            <v>舞台管理</v>
          </cell>
        </row>
        <row r="42">
          <cell r="Q42" t="str">
            <v>情報処理</v>
          </cell>
        </row>
        <row r="43">
          <cell r="Q43" t="str">
            <v>システム開発・保守運用</v>
          </cell>
        </row>
        <row r="44">
          <cell r="Q44" t="str">
            <v>情報システム運用支援</v>
          </cell>
        </row>
        <row r="45">
          <cell r="Q45" t="str">
            <v>コンピュータ関連(その他)</v>
          </cell>
        </row>
        <row r="46">
          <cell r="Q46" t="str">
            <v>森林整備</v>
          </cell>
        </row>
        <row r="47">
          <cell r="Q47" t="str">
            <v>催事関係</v>
          </cell>
        </row>
        <row r="48">
          <cell r="Q48" t="str">
            <v>記録</v>
          </cell>
        </row>
        <row r="49">
          <cell r="Q49" t="str">
            <v>輸送業務</v>
          </cell>
        </row>
        <row r="50">
          <cell r="Q50" t="str">
            <v>クリーニング</v>
          </cell>
        </row>
        <row r="51">
          <cell r="Q51" t="str">
            <v>企画・制作</v>
          </cell>
        </row>
        <row r="52">
          <cell r="Q52" t="str">
            <v>人材派遣</v>
          </cell>
        </row>
        <row r="53">
          <cell r="Q53" t="str">
            <v>掲示板設置</v>
          </cell>
        </row>
        <row r="54">
          <cell r="Q54" t="str">
            <v>その他(その他)</v>
          </cell>
        </row>
      </sheetData>
      <sheetData sheetId="3">
        <row r="2">
          <cell r="A2" t="str">
            <v>学校名</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2">
          <cell r="B2" t="str">
            <v>有限会社稲川清掃　　　　　　　　　　　　　　　代表取締役　阿部 和人　様　　　　　　　　　　　　　　　FAX番号42-2041　　　　　　　　　　　　　　　TEL番号42-2021</v>
          </cell>
        </row>
        <row r="3">
          <cell r="B3" t="str">
            <v>有限会社稲川クリーン社　　　　　　　　　　　　　　　取締役　高橋 匡　様　　　　　　　　　　　　　　　FAX番号42-3996　　　　　　　　　　　　　　　TEL番号42-3998</v>
          </cell>
        </row>
        <row r="4">
          <cell r="B4" t="str">
            <v/>
          </cell>
        </row>
        <row r="5">
          <cell r="B5" t="str">
            <v/>
          </cell>
        </row>
        <row r="6">
          <cell r="B6" t="str">
            <v/>
          </cell>
        </row>
        <row r="7">
          <cell r="B7" t="str">
            <v/>
          </cell>
        </row>
        <row r="8">
          <cell r="B8" t="str">
            <v/>
          </cell>
        </row>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委託台帳"/>
      <sheetName val="申出書"/>
      <sheetName val="申出書 (2)"/>
      <sheetName val="委任書"/>
      <sheetName val="当初"/>
      <sheetName val="予定価格封筒"/>
      <sheetName val="前払金内訳"/>
      <sheetName val="中間前払金認定調書"/>
      <sheetName val="中間前払金"/>
      <sheetName val="変更1起工伺 (工期のみ）"/>
      <sheetName val="変更1回目"/>
      <sheetName val="変更契約書"/>
      <sheetName val="変更契約書（工期のみ）"/>
      <sheetName val="変更2回目"/>
      <sheetName val="2変更契約書"/>
      <sheetName val="2変更契約書（工期のみ）"/>
      <sheetName val="変更3回目"/>
      <sheetName val="3変更契約書"/>
      <sheetName val="3変更契約書（工期のみ）"/>
      <sheetName val="合格"/>
      <sheetName val="【差込データ】"/>
    </sheetNames>
    <sheetDataSet>
      <sheetData sheetId="0"/>
      <sheetData sheetId="1"/>
      <sheetData sheetId="2"/>
      <sheetData sheetId="3"/>
      <sheetData sheetId="4"/>
      <sheetData sheetId="5">
        <row r="25">
          <cell r="EX25" t="str">
            <v>佐々木　大</v>
          </cell>
        </row>
        <row r="26">
          <cell r="EX26" t="str">
            <v>兼子　敏夫</v>
          </cell>
        </row>
        <row r="27">
          <cell r="EX27" t="str">
            <v>佐藤　司</v>
          </cell>
        </row>
        <row r="28">
          <cell r="EX28" t="str">
            <v>佐藤　久美</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委託伺"/>
      <sheetName val="調書"/>
      <sheetName val="参考"/>
      <sheetName val="予定価格封筒"/>
      <sheetName val="締結伺"/>
      <sheetName val="請書"/>
      <sheetName val="data"/>
      <sheetName val="見積調書"/>
      <sheetName val="原議書 起工伺 "/>
      <sheetName val="原議書 契約締結伺"/>
      <sheetName val="発注書"/>
    </sheetNames>
    <sheetDataSet>
      <sheetData sheetId="0" refreshError="1"/>
      <sheetData sheetId="1" refreshError="1"/>
      <sheetData sheetId="2" refreshError="1"/>
      <sheetData sheetId="3" refreshError="1"/>
      <sheetData sheetId="4" refreshError="1"/>
      <sheetData sheetId="5" refreshError="1"/>
      <sheetData sheetId="6">
        <row r="2">
          <cell r="B2" t="str">
            <v>NO</v>
          </cell>
          <cell r="C2" t="str">
            <v>委託番号</v>
          </cell>
          <cell r="D2" t="str">
            <v>学校名</v>
          </cell>
          <cell r="E2" t="str">
            <v>委託名</v>
          </cell>
          <cell r="F2" t="str">
            <v>委託箇所</v>
          </cell>
          <cell r="G2" t="str">
            <v>設備名称</v>
          </cell>
          <cell r="H2" t="str">
            <v>形式</v>
          </cell>
          <cell r="I2" t="str">
            <v>点検回数</v>
          </cell>
          <cell r="J2" t="str">
            <v>事業名</v>
          </cell>
          <cell r="K2" t="str">
            <v>款項目節</v>
          </cell>
          <cell r="L2" t="str">
            <v>予算額</v>
          </cell>
          <cell r="M2" t="str">
            <v>契約金額</v>
          </cell>
          <cell r="N2" t="str">
            <v>内消費税</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cell r="AA2" t="str">
            <v>起工起案番号</v>
          </cell>
          <cell r="AB2" t="str">
            <v>契約起案番号</v>
          </cell>
          <cell r="AC2" t="str">
            <v>月額表示</v>
          </cell>
        </row>
        <row r="3">
          <cell r="B3">
            <v>1</v>
          </cell>
          <cell r="C3">
            <v>43</v>
          </cell>
          <cell r="D3" t="str">
            <v>湯沢市立湯沢東小学校・湯沢北中学校</v>
          </cell>
          <cell r="E3" t="str">
            <v>平成24年度 湯沢市立湯沢東小学校・湯沢北中学校エレベーター保守点検業務委託</v>
          </cell>
          <cell r="F3" t="str">
            <v>湯沢市杉沢新所字八斗場３３</v>
          </cell>
          <cell r="G3" t="str">
            <v>日立製インバータ式中速エレベーター</v>
          </cell>
          <cell r="H3" t="str">
            <v>UAP-11-C060 4Stops</v>
          </cell>
          <cell r="J3" t="str">
            <v>小学校施設管理費</v>
          </cell>
          <cell r="K3" t="str">
            <v>10款2項1目13節昇降機等保守</v>
          </cell>
          <cell r="L3">
            <v>541800</v>
          </cell>
          <cell r="M3">
            <v>541800</v>
          </cell>
          <cell r="N3">
            <v>25800</v>
          </cell>
          <cell r="O3">
            <v>1319000</v>
          </cell>
          <cell r="P3">
            <v>24</v>
          </cell>
          <cell r="Q3">
            <v>10</v>
          </cell>
          <cell r="R3">
            <v>2</v>
          </cell>
          <cell r="S3">
            <v>1</v>
          </cell>
          <cell r="T3">
            <v>13</v>
          </cell>
          <cell r="U3">
            <v>21</v>
          </cell>
          <cell r="V3" t="str">
            <v>宮城県仙台市青葉区一番町三丁目１番１号</v>
          </cell>
          <cell r="W3" t="str">
            <v>　当業務について、現在設置してあるエレベーターは、日立の遠隔監視メンテナンスシステムを導入しており特殊な機械を設置していることから、株式会社日立ビルシステムしか使用出来ないために、他社が業務を行う場合は新しい機械の設置をしなければならなく経費の増額が予想される。そのため、地方自治法施行令第１６７条の２第１項第２号に該当し、また、湯沢市財務規則第１１６条第１項第１号に該当するものであるから、株式会社日立ビルシステム東北支社１社より見積徴取し、随意契約で執行する。</v>
          </cell>
          <cell r="X3" t="str">
            <v>株式会社日立ビルシステム東北支社</v>
          </cell>
          <cell r="Y3" t="str">
            <v>支社長</v>
          </cell>
          <cell r="Z3" t="str">
            <v>大沼　　　誠</v>
          </cell>
          <cell r="AA3">
            <v>48</v>
          </cell>
          <cell r="AB3">
            <v>2</v>
          </cell>
          <cell r="AC3">
            <v>45150</v>
          </cell>
        </row>
        <row r="4">
          <cell r="B4">
            <v>2</v>
          </cell>
          <cell r="C4">
            <v>44</v>
          </cell>
          <cell r="D4" t="str">
            <v>湯沢市立湯沢西小学校</v>
          </cell>
          <cell r="E4" t="str">
            <v>平成24年度 湯沢市立湯沢西小学校エレベーター保守点検業務委託</v>
          </cell>
          <cell r="F4" t="str">
            <v>湯沢市字万石２６番地</v>
          </cell>
          <cell r="G4" t="str">
            <v>東芝エレベータ（株）</v>
          </cell>
          <cell r="H4" t="str">
            <v>SP11-C045-3top</v>
          </cell>
          <cell r="J4" t="str">
            <v>小学校施設管理費</v>
          </cell>
          <cell r="K4" t="str">
            <v>10款2項1目13節昇降機等保守</v>
          </cell>
          <cell r="L4">
            <v>567000</v>
          </cell>
          <cell r="M4">
            <v>567000</v>
          </cell>
          <cell r="N4">
            <v>27000</v>
          </cell>
          <cell r="O4">
            <v>777200</v>
          </cell>
          <cell r="P4">
            <v>24</v>
          </cell>
          <cell r="Q4">
            <v>10</v>
          </cell>
          <cell r="R4">
            <v>2</v>
          </cell>
          <cell r="S4">
            <v>1</v>
          </cell>
          <cell r="T4">
            <v>13</v>
          </cell>
          <cell r="U4">
            <v>21</v>
          </cell>
          <cell r="V4" t="str">
            <v>宮城県仙台市宮城野区榴岡四丁目２－３</v>
          </cell>
          <cell r="W4" t="str">
            <v>　当業務について、現在設置してあるエレベーターは、東芝の遠隔監視メンテナンスシステムを導入しており特殊な機械を設置していることから、東芝エレベータ株式会社しか使用出来ないために、他社が業務を行う場合は新しい機械の設置をしなければならなく経費の増額が予想される。そのため、地方自治法施行令第１６７条の２第１項第２号に該当し、また、湯沢市財務規則第１１６条第１項第１号に該当するものであるから、東芝エレベータ株式会社東北支社１社より見積徴取し、随意契約で執行する。</v>
          </cell>
          <cell r="X4" t="str">
            <v>東芝エレベータ株式会社　東北支社</v>
          </cell>
          <cell r="Y4" t="str">
            <v>支社長</v>
          </cell>
          <cell r="Z4" t="str">
            <v>村　山　岳　司</v>
          </cell>
          <cell r="AA4">
            <v>49</v>
          </cell>
          <cell r="AB4">
            <v>4</v>
          </cell>
          <cell r="AC4">
            <v>47250</v>
          </cell>
        </row>
        <row r="5">
          <cell r="B5">
            <v>3</v>
          </cell>
          <cell r="C5">
            <v>45</v>
          </cell>
          <cell r="D5" t="str">
            <v>湯沢市立須川小学校</v>
          </cell>
          <cell r="E5" t="str">
            <v>平成24年度 湯沢市立須川小学校小荷物専用昇降機保守点検業務委託</v>
          </cell>
          <cell r="F5" t="str">
            <v>湯沢市相川字須川１１９－７</v>
          </cell>
          <cell r="G5" t="str">
            <v>菱電エレベータ施設（株）</v>
          </cell>
          <cell r="H5" t="str">
            <v>RL-300-S-30</v>
          </cell>
          <cell r="I5">
            <v>6</v>
          </cell>
          <cell r="J5" t="str">
            <v>小学校施設管理費</v>
          </cell>
          <cell r="K5" t="str">
            <v>10款2項1目13節昇降機等保守</v>
          </cell>
          <cell r="L5">
            <v>116802</v>
          </cell>
          <cell r="M5">
            <v>116802</v>
          </cell>
          <cell r="N5">
            <v>5562</v>
          </cell>
          <cell r="O5">
            <v>210200</v>
          </cell>
          <cell r="P5">
            <v>24</v>
          </cell>
          <cell r="Q5">
            <v>10</v>
          </cell>
          <cell r="R5">
            <v>2</v>
          </cell>
          <cell r="S5">
            <v>1</v>
          </cell>
          <cell r="T5">
            <v>13</v>
          </cell>
          <cell r="U5">
            <v>21</v>
          </cell>
          <cell r="V5" t="str">
            <v>秋田市旭北寺町１－２</v>
          </cell>
          <cell r="W5" t="str">
            <v>　当業務について、現在設置してある昇降機は設置以来２２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菱明三菱電機機器販売株式会社１社より見積徴取し、随意契約で執行する。</v>
          </cell>
          <cell r="X5" t="str">
            <v>菱明三菱電機機器販売株式会社</v>
          </cell>
          <cell r="Y5" t="str">
            <v>取締役社長</v>
          </cell>
          <cell r="Z5" t="str">
            <v>寳　田　謙　一</v>
          </cell>
          <cell r="AA5">
            <v>50</v>
          </cell>
          <cell r="AB5">
            <v>6</v>
          </cell>
        </row>
        <row r="6">
          <cell r="B6">
            <v>4</v>
          </cell>
          <cell r="C6">
            <v>46</v>
          </cell>
          <cell r="D6" t="str">
            <v>湯沢市立稲庭小学校</v>
          </cell>
          <cell r="E6" t="str">
            <v>平成24年度 湯沢市立稲庭小学校小荷物専用昇降機保守点検業務委託</v>
          </cell>
          <cell r="F6" t="str">
            <v>湯沢市稲庭町字琵琶倉２４</v>
          </cell>
          <cell r="G6" t="str">
            <v>菱電エレベータ施設（株）</v>
          </cell>
          <cell r="H6" t="str">
            <v>RL-300-3S</v>
          </cell>
          <cell r="I6">
            <v>6</v>
          </cell>
          <cell r="J6" t="str">
            <v>小学校施設管理費</v>
          </cell>
          <cell r="K6" t="str">
            <v>10款2項1目13節昇降機等保守</v>
          </cell>
          <cell r="L6">
            <v>93240</v>
          </cell>
          <cell r="M6">
            <v>93240</v>
          </cell>
          <cell r="N6">
            <v>4440</v>
          </cell>
          <cell r="O6">
            <v>93398</v>
          </cell>
          <cell r="P6">
            <v>24</v>
          </cell>
          <cell r="Q6">
            <v>10</v>
          </cell>
          <cell r="R6">
            <v>2</v>
          </cell>
          <cell r="S6">
            <v>1</v>
          </cell>
          <cell r="T6">
            <v>13</v>
          </cell>
          <cell r="U6">
            <v>21</v>
          </cell>
          <cell r="V6" t="str">
            <v>宮城県仙台市若林区六丁の目西町１－１８</v>
          </cell>
          <cell r="W6" t="str">
            <v>　当業務について、現在設置してある昇降機は設置以来２０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クマリフト株式会社 東北支店１社より見積徴取し、随意契約で執行する。</v>
          </cell>
          <cell r="X6" t="str">
            <v>クマリフト株式会社　東北支店</v>
          </cell>
          <cell r="Y6" t="str">
            <v>支店長</v>
          </cell>
          <cell r="Z6" t="str">
            <v>荘　司　　　豊</v>
          </cell>
          <cell r="AA6">
            <v>51</v>
          </cell>
          <cell r="AB6">
            <v>8</v>
          </cell>
        </row>
        <row r="7">
          <cell r="B7">
            <v>5</v>
          </cell>
          <cell r="C7">
            <v>47</v>
          </cell>
          <cell r="D7" t="str">
            <v>湯沢市立湯沢南中学校</v>
          </cell>
          <cell r="E7" t="str">
            <v>平成24年度 湯沢市立湯沢南中学校小荷物専用昇降機保守点検業務委託</v>
          </cell>
          <cell r="F7" t="str">
            <v>湯沢市南台６－１</v>
          </cell>
          <cell r="G7" t="str">
            <v>昌和輸送機東北（株）</v>
          </cell>
          <cell r="H7" t="str">
            <v>S300-25-4T</v>
          </cell>
          <cell r="I7">
            <v>4</v>
          </cell>
          <cell r="J7" t="str">
            <v>中学校施設管理費</v>
          </cell>
          <cell r="K7" t="str">
            <v>10款3項1目13節昇降機等保守</v>
          </cell>
          <cell r="L7">
            <v>117600</v>
          </cell>
          <cell r="M7">
            <v>117600</v>
          </cell>
          <cell r="N7">
            <v>5600</v>
          </cell>
          <cell r="O7">
            <v>205000</v>
          </cell>
          <cell r="P7">
            <v>24</v>
          </cell>
          <cell r="Q7">
            <v>10</v>
          </cell>
          <cell r="R7">
            <v>3</v>
          </cell>
          <cell r="S7">
            <v>1</v>
          </cell>
          <cell r="T7">
            <v>13</v>
          </cell>
          <cell r="U7">
            <v>21</v>
          </cell>
          <cell r="V7" t="str">
            <v>宮城県仙台市青葉区堤通雨宮町２－８</v>
          </cell>
          <cell r="W7" t="str">
            <v>　当業務について、現在設置してある昇降機は設置以来４１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昌和輸送機東北株式会社１社より見積徴取し、随意契約で執行する。</v>
          </cell>
          <cell r="X7" t="str">
            <v>昌和輸送機東北株式会社</v>
          </cell>
          <cell r="Y7" t="str">
            <v>代表取締役</v>
          </cell>
          <cell r="Z7" t="str">
            <v>庄子　哲男</v>
          </cell>
          <cell r="AA7">
            <v>52</v>
          </cell>
          <cell r="AB7">
            <v>20</v>
          </cell>
        </row>
        <row r="8">
          <cell r="B8">
            <v>6</v>
          </cell>
          <cell r="C8">
            <v>48</v>
          </cell>
          <cell r="D8" t="str">
            <v>湯沢市立稲川中学校</v>
          </cell>
          <cell r="E8" t="str">
            <v>平成24年度 湯沢市立稲川中学校小荷物専用昇降機保守点検業務委託</v>
          </cell>
          <cell r="F8" t="str">
            <v>湯沢市三梨町字間明田１４０</v>
          </cell>
          <cell r="G8" t="str">
            <v>クマリフト（株）</v>
          </cell>
          <cell r="H8" t="str">
            <v>M-300-3S</v>
          </cell>
          <cell r="I8">
            <v>6</v>
          </cell>
          <cell r="J8" t="str">
            <v>中学校施設管理費</v>
          </cell>
          <cell r="K8" t="str">
            <v>10款3項1目13節昇降機等保守</v>
          </cell>
          <cell r="L8">
            <v>86940</v>
          </cell>
          <cell r="M8">
            <v>86940</v>
          </cell>
          <cell r="N8">
            <v>4140</v>
          </cell>
          <cell r="O8">
            <v>87400</v>
          </cell>
          <cell r="P8">
            <v>24</v>
          </cell>
          <cell r="Q8">
            <v>10</v>
          </cell>
          <cell r="R8">
            <v>3</v>
          </cell>
          <cell r="S8">
            <v>1</v>
          </cell>
          <cell r="T8">
            <v>13</v>
          </cell>
          <cell r="U8">
            <v>21</v>
          </cell>
          <cell r="V8" t="str">
            <v>宮城県仙台市若林区六丁の目西町１－１８</v>
          </cell>
          <cell r="W8" t="str">
            <v>　当業務について、現在設置してある昇降機は設置以来３７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クマリフト株式会社１社より見積徴取し、随意契約で執行する。</v>
          </cell>
          <cell r="X8" t="str">
            <v>クマリフト株式会社　東北支店</v>
          </cell>
          <cell r="Y8" t="str">
            <v>支店長</v>
          </cell>
          <cell r="Z8" t="str">
            <v>荘　司　　　豊</v>
          </cell>
          <cell r="AA8">
            <v>53</v>
          </cell>
          <cell r="AB8">
            <v>22</v>
          </cell>
        </row>
      </sheetData>
      <sheetData sheetId="7" refreshError="1"/>
      <sheetData sheetId="8" refreshError="1"/>
      <sheetData sheetId="9" refreshError="1"/>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委託台帳"/>
      <sheetName val="業務委託番号"/>
      <sheetName val="保守契約依頼文書"/>
      <sheetName val="保守契約依頼文書 電気"/>
      <sheetName val="原議書 契約締結"/>
      <sheetName val="原議書 起工伺"/>
      <sheetName val="委託台帳 (2)"/>
    </sheetNames>
    <sheetDataSet>
      <sheetData sheetId="0">
        <row r="5">
          <cell r="B5" t="str">
            <v>番号</v>
          </cell>
          <cell r="C5" t="str">
            <v>件名</v>
          </cell>
          <cell r="D5" t="str">
            <v>契約者名</v>
          </cell>
          <cell r="E5" t="str">
            <v>連絡先／担当</v>
          </cell>
          <cell r="F5" t="str">
            <v>連絡先住所</v>
          </cell>
          <cell r="G5" t="str">
            <v>TEL</v>
          </cell>
          <cell r="H5" t="str">
            <v>FAX</v>
          </cell>
          <cell r="I5" t="str">
            <v>担当者</v>
          </cell>
          <cell r="J5" t="str">
            <v>原議書（契約）
起案番号</v>
          </cell>
          <cell r="K5" t="str">
            <v>細節 予算残額</v>
          </cell>
          <cell r="L5" t="str">
            <v>予算額</v>
          </cell>
          <cell r="M5" t="str">
            <v>契約額</v>
          </cell>
          <cell r="N5" t="str">
            <v>契約種別</v>
          </cell>
          <cell r="O5" t="str">
            <v>契約期間</v>
          </cell>
          <cell r="Q5" t="str">
            <v>更新</v>
          </cell>
          <cell r="R5" t="str">
            <v>委託業務内容・
借上げ対象と目的</v>
          </cell>
          <cell r="S5" t="str">
            <v>備考</v>
          </cell>
        </row>
        <row r="6">
          <cell r="N6" t="str">
            <v>契約日</v>
          </cell>
        </row>
        <row r="7">
          <cell r="B7">
            <v>102</v>
          </cell>
          <cell r="C7" t="str">
            <v>湯沢市教育関係施設除雪作業業務委託（第1工区）</v>
          </cell>
          <cell r="D7" t="str">
            <v>有限会社　佐藤土木　
代表取締役　佐藤慶市</v>
          </cell>
          <cell r="E7" t="str">
            <v>有限会社　佐藤土木　
代表取締役　佐藤慶市</v>
          </cell>
          <cell r="M7">
            <v>218400</v>
          </cell>
          <cell r="N7" t="str">
            <v>一般競争入札</v>
          </cell>
          <cell r="O7">
            <v>40864</v>
          </cell>
          <cell r="R7" t="str">
            <v>対象施設の除雪作業業務</v>
          </cell>
          <cell r="S7" t="str">
            <v>教育委員会事務局一般経費</v>
          </cell>
        </row>
        <row r="8">
          <cell r="K8">
            <v>12390000</v>
          </cell>
          <cell r="N8">
            <v>40863</v>
          </cell>
          <cell r="O8" t="str">
            <v>～</v>
          </cell>
          <cell r="P8">
            <v>40999</v>
          </cell>
        </row>
        <row r="9">
          <cell r="B9">
            <v>103</v>
          </cell>
          <cell r="C9" t="str">
            <v>湯沢市教育関係施設除雪作業業務委託（第2工区）</v>
          </cell>
          <cell r="D9" t="str">
            <v>有限会社　雄駿　
代表取締役　高橋祐子</v>
          </cell>
          <cell r="E9" t="str">
            <v>有限会社　雄駿　
代表取締役　高橋祐子</v>
          </cell>
          <cell r="M9">
            <v>367500</v>
          </cell>
          <cell r="N9" t="str">
            <v>一般競争入札</v>
          </cell>
          <cell r="O9">
            <v>40864</v>
          </cell>
          <cell r="R9" t="str">
            <v>対象施設の除雪作業業務</v>
          </cell>
          <cell r="S9" t="str">
            <v>教育委員会事務局一般経費</v>
          </cell>
        </row>
        <row r="10">
          <cell r="N10">
            <v>40863</v>
          </cell>
          <cell r="O10" t="str">
            <v>～</v>
          </cell>
          <cell r="P10">
            <v>40999</v>
          </cell>
        </row>
        <row r="11">
          <cell r="B11">
            <v>104</v>
          </cell>
          <cell r="C11" t="str">
            <v>湯沢市教育関係施設除雪作業業務委託（第3工区）</v>
          </cell>
          <cell r="D11" t="str">
            <v>山品工業株式会社
代表取締役　山品一男</v>
          </cell>
          <cell r="E11" t="str">
            <v>山品工業株式会社
代表取締役　山品一男</v>
          </cell>
          <cell r="M11">
            <v>693000</v>
          </cell>
          <cell r="N11" t="str">
            <v>一般競争入札</v>
          </cell>
          <cell r="O11">
            <v>40864</v>
          </cell>
          <cell r="R11" t="str">
            <v>対象施設の除雪作業業務</v>
          </cell>
          <cell r="S11" t="str">
            <v>教育委員会事務局一般経費</v>
          </cell>
        </row>
        <row r="12">
          <cell r="N12">
            <v>40863</v>
          </cell>
          <cell r="O12" t="str">
            <v>～</v>
          </cell>
          <cell r="P12">
            <v>40999</v>
          </cell>
        </row>
        <row r="13">
          <cell r="B13">
            <v>105</v>
          </cell>
          <cell r="C13" t="str">
            <v>湯沢市教育関係施設除雪作業業務委託（第4工区）</v>
          </cell>
          <cell r="D13" t="str">
            <v>株式会社　山脇組
代表取締役社長　山脇幹</v>
          </cell>
          <cell r="E13" t="str">
            <v>株式会社　山脇組
代表取締役社長　山脇幹</v>
          </cell>
          <cell r="M13">
            <v>827400</v>
          </cell>
          <cell r="N13" t="str">
            <v>一般競争入札</v>
          </cell>
          <cell r="O13">
            <v>40864</v>
          </cell>
          <cell r="R13" t="str">
            <v>対象施設の除雪作業業務</v>
          </cell>
          <cell r="S13" t="str">
            <v>教育委員会事務局一般経費</v>
          </cell>
        </row>
        <row r="14">
          <cell r="N14">
            <v>40863</v>
          </cell>
          <cell r="O14" t="str">
            <v>～</v>
          </cell>
          <cell r="P14">
            <v>40999</v>
          </cell>
        </row>
        <row r="15">
          <cell r="B15">
            <v>106</v>
          </cell>
          <cell r="C15" t="str">
            <v>湯沢市教育関係施設除雪作業業務委託（第5工区）</v>
          </cell>
          <cell r="D15" t="str">
            <v>有限会社　椿工業
代表取締役　大山貞夫</v>
          </cell>
          <cell r="E15" t="str">
            <v>有限会社　椿工業
代表取締役　大山貞夫</v>
          </cell>
          <cell r="M15">
            <v>682500</v>
          </cell>
          <cell r="N15" t="str">
            <v>一般競争入札</v>
          </cell>
          <cell r="O15">
            <v>40864</v>
          </cell>
          <cell r="R15" t="str">
            <v>対象施設の除雪作業業務</v>
          </cell>
          <cell r="S15" t="str">
            <v>教育委員会事務局一般経費</v>
          </cell>
        </row>
        <row r="16">
          <cell r="N16">
            <v>40863</v>
          </cell>
          <cell r="O16" t="str">
            <v>～</v>
          </cell>
          <cell r="P16">
            <v>40999</v>
          </cell>
        </row>
        <row r="17">
          <cell r="B17">
            <v>107</v>
          </cell>
          <cell r="C17" t="str">
            <v>湯沢市教育関係施設除雪作業業務委託（第6工区）</v>
          </cell>
          <cell r="D17" t="str">
            <v>株式会社　山脇組
代表取締役社長　山脇幹</v>
          </cell>
          <cell r="E17" t="str">
            <v>株式会社　山脇組
代表取締役社長　山脇幹</v>
          </cell>
          <cell r="M17">
            <v>590100</v>
          </cell>
          <cell r="N17" t="str">
            <v>一般競争入札</v>
          </cell>
          <cell r="O17">
            <v>40864</v>
          </cell>
          <cell r="R17" t="str">
            <v>対象施設の除雪作業業務</v>
          </cell>
          <cell r="S17" t="str">
            <v>教育委員会事務局一般経費</v>
          </cell>
        </row>
        <row r="18">
          <cell r="N18">
            <v>40863</v>
          </cell>
          <cell r="O18" t="str">
            <v>～</v>
          </cell>
          <cell r="P18">
            <v>40999</v>
          </cell>
        </row>
        <row r="19">
          <cell r="B19">
            <v>108</v>
          </cell>
          <cell r="C19" t="str">
            <v>湯沢市教育関係施設除雪作業業務委託（第7工区）</v>
          </cell>
          <cell r="D19" t="str">
            <v>有限会社　高賢産業
代表取締役　高橋賢次</v>
          </cell>
          <cell r="E19" t="str">
            <v>有限会社　高賢産業
代表取締役　高橋賢次</v>
          </cell>
          <cell r="M19">
            <v>241500</v>
          </cell>
          <cell r="N19" t="str">
            <v>一般競争入札</v>
          </cell>
          <cell r="O19">
            <v>40864</v>
          </cell>
          <cell r="R19" t="str">
            <v>対象施設の除雪作業業務</v>
          </cell>
          <cell r="S19" t="str">
            <v>教育委員会事務局一般経費</v>
          </cell>
        </row>
        <row r="20">
          <cell r="N20">
            <v>40863</v>
          </cell>
          <cell r="O20" t="str">
            <v>～</v>
          </cell>
          <cell r="P20">
            <v>40999</v>
          </cell>
        </row>
        <row r="21">
          <cell r="B21">
            <v>109</v>
          </cell>
          <cell r="C21" t="str">
            <v>湯沢市教育関係施設除雪作業業務委託（第8工区）</v>
          </cell>
          <cell r="D21" t="str">
            <v>有限会社　小野田建設
取締役　小野田末喜</v>
          </cell>
          <cell r="E21" t="str">
            <v>有限会社　小野田建設
取締役　小野田末喜</v>
          </cell>
          <cell r="M21">
            <v>535500</v>
          </cell>
          <cell r="N21" t="str">
            <v>一般競争入札</v>
          </cell>
          <cell r="O21">
            <v>40864</v>
          </cell>
          <cell r="R21" t="str">
            <v>対象施設の除雪作業業務</v>
          </cell>
          <cell r="S21" t="str">
            <v>教育委員会事務局一般経費</v>
          </cell>
        </row>
        <row r="22">
          <cell r="N22">
            <v>40863</v>
          </cell>
          <cell r="O22" t="str">
            <v>～</v>
          </cell>
          <cell r="P22">
            <v>40999</v>
          </cell>
        </row>
        <row r="23">
          <cell r="B23">
            <v>110</v>
          </cell>
          <cell r="C23" t="str">
            <v>湯沢市教育関係施設除雪作業業務委託（第9工区）</v>
          </cell>
          <cell r="D23" t="str">
            <v>山品工業株式会社
代表取締役　山品一男</v>
          </cell>
          <cell r="E23" t="str">
            <v>山品工業株式会社
代表取締役　山品一男</v>
          </cell>
          <cell r="M23">
            <v>519750</v>
          </cell>
          <cell r="N23" t="str">
            <v>一般競争入札</v>
          </cell>
          <cell r="O23">
            <v>40864</v>
          </cell>
          <cell r="R23" t="str">
            <v>対象施設の除雪作業業務</v>
          </cell>
          <cell r="S23" t="str">
            <v>教育委員会事務局一般経費</v>
          </cell>
        </row>
        <row r="24">
          <cell r="N24">
            <v>40863</v>
          </cell>
          <cell r="O24" t="str">
            <v>～</v>
          </cell>
          <cell r="P24">
            <v>40999</v>
          </cell>
        </row>
        <row r="25">
          <cell r="B25">
            <v>111</v>
          </cell>
          <cell r="C25" t="str">
            <v>湯沢市教育関係施設除雪作業業務委託（第10工区）</v>
          </cell>
          <cell r="D25" t="str">
            <v>株式会社　山脇組
代表取締役社長　山脇幹</v>
          </cell>
          <cell r="E25" t="str">
            <v>株式会社　山脇組
代表取締役社長　山脇幹</v>
          </cell>
          <cell r="N25" t="str">
            <v>一般競争入札</v>
          </cell>
          <cell r="O25">
            <v>40864</v>
          </cell>
          <cell r="R25" t="str">
            <v>対象施設の除雪作業業務</v>
          </cell>
          <cell r="S25" t="str">
            <v>教育委員会事務局一般経費</v>
          </cell>
        </row>
        <row r="26">
          <cell r="M26">
            <v>168000</v>
          </cell>
          <cell r="N26">
            <v>40863</v>
          </cell>
          <cell r="O26" t="str">
            <v>～</v>
          </cell>
          <cell r="P26">
            <v>40999</v>
          </cell>
        </row>
        <row r="27">
          <cell r="B27">
            <v>112</v>
          </cell>
          <cell r="C27" t="str">
            <v>湯沢市教育関係施設除雪作業業務委託（第11工区）</v>
          </cell>
          <cell r="D27" t="str">
            <v>高橋産業株式会社　
代表取締役　髙橋克也</v>
          </cell>
          <cell r="E27" t="str">
            <v>高橋産業株式会社　
代表取締役　髙橋克也</v>
          </cell>
          <cell r="N27" t="str">
            <v>一般競争入札</v>
          </cell>
          <cell r="O27">
            <v>40864</v>
          </cell>
          <cell r="R27" t="str">
            <v>対象施設の除雪作業業務</v>
          </cell>
          <cell r="S27" t="str">
            <v>教育委員会事務局一般経費</v>
          </cell>
        </row>
        <row r="28">
          <cell r="M28">
            <v>1312500</v>
          </cell>
          <cell r="N28">
            <v>40863</v>
          </cell>
          <cell r="O28" t="str">
            <v>～</v>
          </cell>
          <cell r="P28">
            <v>40999</v>
          </cell>
        </row>
        <row r="29">
          <cell r="B29">
            <v>113</v>
          </cell>
          <cell r="C29" t="str">
            <v>湯沢市教育関係施設除雪作業業務委託（第12工区）</v>
          </cell>
          <cell r="D29" t="str">
            <v>株式会社　山脇組
代表取締役社長　山脇幹</v>
          </cell>
          <cell r="E29" t="str">
            <v>株式会社　山脇組
代表取締役社長　山脇幹</v>
          </cell>
          <cell r="N29" t="str">
            <v>一般競争入札</v>
          </cell>
          <cell r="O29">
            <v>40864</v>
          </cell>
          <cell r="R29" t="str">
            <v>対象施設の除雪作業業務</v>
          </cell>
          <cell r="S29" t="str">
            <v>教育委員会事務局一般経費</v>
          </cell>
        </row>
        <row r="30">
          <cell r="M30">
            <v>278250</v>
          </cell>
          <cell r="N30">
            <v>40863</v>
          </cell>
          <cell r="O30" t="str">
            <v>～</v>
          </cell>
          <cell r="P30">
            <v>40999</v>
          </cell>
        </row>
        <row r="31">
          <cell r="B31">
            <v>114</v>
          </cell>
          <cell r="C31" t="str">
            <v>湯沢市教育関係施設除雪作業業務委託（第13工区）</v>
          </cell>
          <cell r="D31" t="str">
            <v>株式会社　高憲商事
代表取締役　高橋稔</v>
          </cell>
          <cell r="E31" t="str">
            <v>株式会社　高憲商事
代表取締役　高橋稔</v>
          </cell>
          <cell r="N31" t="str">
            <v>一般競争入札</v>
          </cell>
          <cell r="O31">
            <v>40864</v>
          </cell>
          <cell r="R31" t="str">
            <v>対象施設の除雪作業業務</v>
          </cell>
          <cell r="S31" t="str">
            <v>教育委員会事務局一般経費</v>
          </cell>
        </row>
        <row r="32">
          <cell r="M32">
            <v>913500</v>
          </cell>
          <cell r="N32">
            <v>40863</v>
          </cell>
          <cell r="O32" t="str">
            <v>～</v>
          </cell>
          <cell r="P32">
            <v>40999</v>
          </cell>
        </row>
        <row r="33">
          <cell r="B33">
            <v>115</v>
          </cell>
          <cell r="C33" t="str">
            <v>湯沢市教育関係施設除雪作業業務委託（第14工区）</v>
          </cell>
          <cell r="D33" t="str">
            <v>株式会社　高憲商事
代表取締役　高橋稔</v>
          </cell>
          <cell r="E33" t="str">
            <v>株式会社　高憲商事
代表取締役　高橋稔</v>
          </cell>
          <cell r="N33" t="str">
            <v>一般競争入札</v>
          </cell>
          <cell r="O33">
            <v>40864</v>
          </cell>
          <cell r="R33" t="str">
            <v>対象施設の除雪作業業務</v>
          </cell>
          <cell r="S33" t="str">
            <v>教育委員会事務局一般経費</v>
          </cell>
        </row>
        <row r="34">
          <cell r="M34">
            <v>462000</v>
          </cell>
          <cell r="N34">
            <v>40863</v>
          </cell>
          <cell r="O34" t="str">
            <v>～</v>
          </cell>
          <cell r="P34">
            <v>40999</v>
          </cell>
        </row>
        <row r="35">
          <cell r="B35">
            <v>116</v>
          </cell>
          <cell r="C35" t="str">
            <v>湯沢市教育関係施設除雪作業業務委託（第15工区）</v>
          </cell>
          <cell r="D35" t="str">
            <v>有限会社　佐謙工業
代表取締役　佐藤謙一</v>
          </cell>
          <cell r="E35" t="str">
            <v>有限会社　佐謙工業
代表取締役　佐藤謙一</v>
          </cell>
          <cell r="N35" t="str">
            <v>一般競争入札</v>
          </cell>
          <cell r="O35">
            <v>40864</v>
          </cell>
          <cell r="R35" t="str">
            <v>対象施設の除雪作業業務</v>
          </cell>
          <cell r="S35" t="str">
            <v>教育委員会事務局一般経費</v>
          </cell>
        </row>
        <row r="36">
          <cell r="M36">
            <v>945000</v>
          </cell>
          <cell r="N36">
            <v>40863</v>
          </cell>
          <cell r="O36" t="str">
            <v>～</v>
          </cell>
          <cell r="P36">
            <v>40999</v>
          </cell>
        </row>
        <row r="37">
          <cell r="B37">
            <v>117</v>
          </cell>
          <cell r="C37" t="str">
            <v>湯沢市教育関係施設除雪作業業務委託（第16工区）</v>
          </cell>
          <cell r="D37" t="str">
            <v>株式会社　高憲商事
代表取締役　高橋稔</v>
          </cell>
          <cell r="E37" t="str">
            <v>株式会社　高憲商事
代表取締役　高橋稔</v>
          </cell>
          <cell r="N37" t="str">
            <v>一般競争入札</v>
          </cell>
          <cell r="O37">
            <v>40864</v>
          </cell>
          <cell r="R37" t="str">
            <v>対象施設の除雪作業業務</v>
          </cell>
          <cell r="S37" t="str">
            <v>教育委員会事務局一般経費</v>
          </cell>
        </row>
        <row r="38">
          <cell r="M38">
            <v>577500</v>
          </cell>
          <cell r="N38">
            <v>40863</v>
          </cell>
          <cell r="O38" t="str">
            <v>～</v>
          </cell>
          <cell r="P38">
            <v>40999</v>
          </cell>
        </row>
        <row r="39">
          <cell r="B39">
            <v>118</v>
          </cell>
          <cell r="C39" t="str">
            <v>湯沢市教育関係施設除雪作業業務委託（第17工区）</v>
          </cell>
          <cell r="D39" t="str">
            <v>有限会社　新山建設
代表取締役　新山勝</v>
          </cell>
          <cell r="E39" t="str">
            <v>有限会社　新山建設
代表取締役　新山勝</v>
          </cell>
          <cell r="N39" t="str">
            <v>一般競争入札</v>
          </cell>
          <cell r="O39">
            <v>40864</v>
          </cell>
          <cell r="R39" t="str">
            <v>対象施設の除雪作業業務</v>
          </cell>
          <cell r="S39" t="str">
            <v>教育委員会事務局一般経費</v>
          </cell>
        </row>
        <row r="40">
          <cell r="M40">
            <v>567000</v>
          </cell>
          <cell r="N40">
            <v>40863</v>
          </cell>
          <cell r="O40" t="str">
            <v>～</v>
          </cell>
          <cell r="P40">
            <v>40999</v>
          </cell>
        </row>
        <row r="41">
          <cell r="B41">
            <v>119</v>
          </cell>
          <cell r="C41" t="str">
            <v>湯沢市教育関係施設除雪作業業務委託（第18工区）</v>
          </cell>
          <cell r="D41" t="str">
            <v>株式会社　高修興業
代表取締役　高橋譲</v>
          </cell>
          <cell r="E41" t="str">
            <v>株式会社　高修興業
代表取締役　高橋譲</v>
          </cell>
          <cell r="N41" t="str">
            <v>一般競争入札</v>
          </cell>
          <cell r="O41">
            <v>40864</v>
          </cell>
          <cell r="R41" t="str">
            <v>対象施設の除雪作業業務</v>
          </cell>
          <cell r="S41" t="str">
            <v>教育委員会事務局一般経費</v>
          </cell>
        </row>
        <row r="42">
          <cell r="M42">
            <v>603750</v>
          </cell>
          <cell r="N42">
            <v>40863</v>
          </cell>
          <cell r="O42" t="str">
            <v>～</v>
          </cell>
          <cell r="P42">
            <v>40999</v>
          </cell>
        </row>
        <row r="43">
          <cell r="B43">
            <v>120</v>
          </cell>
          <cell r="C43" t="str">
            <v>湯沢市教育関係施設除雪作業業務委託（第19工区）</v>
          </cell>
          <cell r="D43" t="str">
            <v>株式会社　高修興業
代表取締役　高橋譲</v>
          </cell>
          <cell r="E43" t="str">
            <v>株式会社　高修興業
代表取締役　高橋譲</v>
          </cell>
          <cell r="N43" t="str">
            <v>一般競争入札</v>
          </cell>
          <cell r="O43">
            <v>40864</v>
          </cell>
          <cell r="R43" t="str">
            <v>対象施設の除雪作業業務</v>
          </cell>
          <cell r="S43" t="str">
            <v>教育委員会事務局一般経費</v>
          </cell>
        </row>
        <row r="44">
          <cell r="M44">
            <v>446250</v>
          </cell>
          <cell r="N44">
            <v>40863</v>
          </cell>
          <cell r="O44" t="str">
            <v>～</v>
          </cell>
          <cell r="P44">
            <v>40999</v>
          </cell>
        </row>
        <row r="45">
          <cell r="B45">
            <v>121</v>
          </cell>
          <cell r="C45" t="str">
            <v>湯沢市教育関係施設除雪作業業務委託（第2０工区）</v>
          </cell>
          <cell r="D45" t="str">
            <v>有限会社　安中商店
代表取締役　安中美喜子</v>
          </cell>
          <cell r="E45" t="str">
            <v>有限会社　安中商店
代表取締役　安中美喜子</v>
          </cell>
          <cell r="N45" t="str">
            <v>随意契約</v>
          </cell>
          <cell r="O45">
            <v>40864</v>
          </cell>
          <cell r="R45" t="str">
            <v>対象施設の除雪作業業務</v>
          </cell>
          <cell r="S45" t="str">
            <v>教育委員会事務局一般経費</v>
          </cell>
        </row>
        <row r="46">
          <cell r="M46">
            <v>220500</v>
          </cell>
          <cell r="N46">
            <v>40863</v>
          </cell>
          <cell r="O46" t="str">
            <v>～</v>
          </cell>
          <cell r="P46">
            <v>40999</v>
          </cell>
        </row>
        <row r="47">
          <cell r="D47" t="str">
            <v>計</v>
          </cell>
          <cell r="E47" t="str">
            <v>計</v>
          </cell>
        </row>
        <row r="48">
          <cell r="K48">
            <v>10903000</v>
          </cell>
          <cell r="L48">
            <v>0</v>
          </cell>
          <cell r="M48">
            <v>11169900</v>
          </cell>
        </row>
        <row r="49">
          <cell r="B49">
            <v>21</v>
          </cell>
          <cell r="C49" t="str">
            <v>モノクロデジタル複合機賃貸借契約</v>
          </cell>
          <cell r="D49" t="str">
            <v>株式会社　とみや　　　　　　代表取締役社長　富谷栄助</v>
          </cell>
          <cell r="E49" t="str">
            <v>株式会社　とみや　　　　　　代表取締役社長　富谷栄助</v>
          </cell>
          <cell r="M49" t="str">
            <v>月額(基本料)</v>
          </cell>
          <cell r="N49" t="str">
            <v>随意契約</v>
          </cell>
          <cell r="O49" t="str">
            <v>（貸借期間）　　　H21.7.8～H26.7.7</v>
          </cell>
          <cell r="Q49" t="str">
            <v>５年契約</v>
          </cell>
          <cell r="R49" t="str">
            <v>既存大型コピー機の経年劣化が激しいため、新規に機器をリースする</v>
          </cell>
          <cell r="S49" t="str">
            <v>教育委員会事務局一般経費</v>
          </cell>
        </row>
        <row r="50">
          <cell r="K50">
            <v>327600</v>
          </cell>
          <cell r="L50">
            <v>333900</v>
          </cell>
          <cell r="M50">
            <v>27300</v>
          </cell>
          <cell r="N50">
            <v>40002</v>
          </cell>
        </row>
        <row r="51">
          <cell r="B51">
            <v>4</v>
          </cell>
          <cell r="C51" t="str">
            <v>湯沢東小学校・湯沢北中学校自家用電気工作物保安管理業務委託</v>
          </cell>
          <cell r="D51" t="str">
            <v>一般財団法人　東北電気保安協会　秋田事業本部　
事業本部長　伊藤　純一</v>
          </cell>
          <cell r="E51" t="str">
            <v>一般財団法人　東北電気保安協会　秋田事業本部　
事業本部長　伊藤　純一</v>
          </cell>
          <cell r="J51">
            <v>999</v>
          </cell>
          <cell r="M51">
            <v>244188</v>
          </cell>
          <cell r="N51" t="str">
            <v>随意契約</v>
          </cell>
          <cell r="O51">
            <v>40634</v>
          </cell>
          <cell r="Q51" t="str">
            <v>毎年更新</v>
          </cell>
          <cell r="R51" t="str">
            <v>自家用電気工作物の保安管理業務委託</v>
          </cell>
          <cell r="S51" t="str">
            <v>小学校施設管理費</v>
          </cell>
        </row>
        <row r="52">
          <cell r="K52">
            <v>6448000</v>
          </cell>
          <cell r="L52">
            <v>2325000</v>
          </cell>
          <cell r="N52">
            <v>40634</v>
          </cell>
          <cell r="O52" t="str">
            <v>～</v>
          </cell>
          <cell r="P52">
            <v>40999</v>
          </cell>
        </row>
        <row r="53">
          <cell r="B53">
            <v>5</v>
          </cell>
          <cell r="C53" t="str">
            <v>湯沢西小学校自家用電気工作物保安管理業務委託</v>
          </cell>
          <cell r="D53" t="str">
            <v>一般財団法人　東北電気保安協会　秋田事業本部　
事業本部長　伊藤　純一</v>
          </cell>
          <cell r="E53" t="str">
            <v>一般財団法人　東北電気保安協会　秋田事業本部　
事業本部長　伊藤　純一</v>
          </cell>
          <cell r="J53">
            <v>999</v>
          </cell>
          <cell r="M53">
            <v>206682</v>
          </cell>
          <cell r="N53" t="str">
            <v>随意契約</v>
          </cell>
          <cell r="O53">
            <v>40634</v>
          </cell>
          <cell r="Q53" t="str">
            <v>毎年更新</v>
          </cell>
          <cell r="R53" t="str">
            <v>自家用電気工作物の保安管理業務委託</v>
          </cell>
          <cell r="S53" t="str">
            <v>小学校施設管理費</v>
          </cell>
        </row>
        <row r="54">
          <cell r="K54">
            <v>6203812</v>
          </cell>
          <cell r="N54">
            <v>40634</v>
          </cell>
          <cell r="O54" t="str">
            <v>～</v>
          </cell>
          <cell r="P54">
            <v>40999</v>
          </cell>
        </row>
        <row r="55">
          <cell r="B55">
            <v>6</v>
          </cell>
          <cell r="C55" t="str">
            <v>三関小学校自家用電気工作物保安管理業務委託</v>
          </cell>
          <cell r="D55" t="str">
            <v>一般財団法人　東北電気保安協会　秋田事業本部　
事業本部長　伊藤　純一</v>
          </cell>
          <cell r="E55" t="str">
            <v>一般財団法人　東北電気保安協会　秋田事業本部　
事業本部長　伊藤　純一</v>
          </cell>
          <cell r="J55">
            <v>999</v>
          </cell>
          <cell r="M55">
            <v>143766</v>
          </cell>
          <cell r="N55" t="str">
            <v>随意契約</v>
          </cell>
          <cell r="O55">
            <v>40634</v>
          </cell>
          <cell r="Q55" t="str">
            <v>毎年更新</v>
          </cell>
          <cell r="R55" t="str">
            <v>自家用電気工作物の保安管理業務委託</v>
          </cell>
          <cell r="S55" t="str">
            <v>小学校施設管理費</v>
          </cell>
        </row>
        <row r="56">
          <cell r="K56">
            <v>5997130</v>
          </cell>
          <cell r="N56">
            <v>40634</v>
          </cell>
          <cell r="O56" t="str">
            <v>～</v>
          </cell>
          <cell r="P56">
            <v>40999</v>
          </cell>
        </row>
        <row r="57">
          <cell r="B57">
            <v>7</v>
          </cell>
          <cell r="C57" t="str">
            <v>山田小学校自家用電気工作物保安管理業務委託</v>
          </cell>
          <cell r="D57" t="str">
            <v>一般財団法人　東北電気保安協会　秋田事業本部　
事業本部長　伊藤　純一</v>
          </cell>
          <cell r="E57" t="str">
            <v>一般財団法人　東北電気保安協会　秋田事業本部　
事業本部長　伊藤　純一</v>
          </cell>
          <cell r="J57">
            <v>999</v>
          </cell>
          <cell r="M57">
            <v>124992</v>
          </cell>
          <cell r="N57" t="str">
            <v>随意契約</v>
          </cell>
          <cell r="O57">
            <v>40634</v>
          </cell>
          <cell r="Q57" t="str">
            <v>毎年更新</v>
          </cell>
          <cell r="R57" t="str">
            <v>自家用電気工作物の保安管理業務委託</v>
          </cell>
          <cell r="S57" t="str">
            <v>小学校施設管理費</v>
          </cell>
        </row>
        <row r="58">
          <cell r="K58">
            <v>5853364</v>
          </cell>
          <cell r="N58">
            <v>40634</v>
          </cell>
          <cell r="O58" t="str">
            <v>～</v>
          </cell>
          <cell r="P58">
            <v>40999</v>
          </cell>
        </row>
        <row r="59">
          <cell r="B59">
            <v>8</v>
          </cell>
          <cell r="C59" t="str">
            <v>須川小学校自家用電気工作物保安管理業務委託</v>
          </cell>
          <cell r="D59" t="str">
            <v>一般財団法人　東北電気保安協会　秋田事業本部　
事業本部長　伊藤　純一</v>
          </cell>
          <cell r="E59" t="str">
            <v>一般財団法人　東北電気保安協会　秋田事業本部　
事業本部長　伊藤　純一</v>
          </cell>
          <cell r="J59">
            <v>999</v>
          </cell>
          <cell r="M59">
            <v>113904</v>
          </cell>
          <cell r="N59" t="str">
            <v>随意契約</v>
          </cell>
          <cell r="O59">
            <v>40634</v>
          </cell>
          <cell r="Q59" t="str">
            <v>毎年更新</v>
          </cell>
          <cell r="R59" t="str">
            <v>自家用電気工作物の保安管理業務委託</v>
          </cell>
          <cell r="S59" t="str">
            <v>小学校施設管理費</v>
          </cell>
        </row>
        <row r="60">
          <cell r="K60">
            <v>5728372</v>
          </cell>
          <cell r="N60">
            <v>40634</v>
          </cell>
          <cell r="O60" t="str">
            <v>～</v>
          </cell>
          <cell r="P60">
            <v>40999</v>
          </cell>
        </row>
        <row r="61">
          <cell r="B61">
            <v>9</v>
          </cell>
          <cell r="C61" t="str">
            <v>稲庭小学校自家用電気工作物保安管理業務委託</v>
          </cell>
          <cell r="D61" t="str">
            <v>一般財団法人　東北電気保安協会　秋田事業本部　
事業本部長　伊藤　純一</v>
          </cell>
          <cell r="E61" t="str">
            <v>一般財団法人　東北電気保安協会　秋田事業本部　
事業本部長　伊藤　純一</v>
          </cell>
          <cell r="J61">
            <v>999</v>
          </cell>
          <cell r="M61">
            <v>128142</v>
          </cell>
          <cell r="N61" t="str">
            <v>随意契約</v>
          </cell>
          <cell r="O61">
            <v>40634</v>
          </cell>
          <cell r="Q61" t="str">
            <v>毎年更新</v>
          </cell>
          <cell r="R61" t="str">
            <v>自家用電気工作物の保安管理業務委託</v>
          </cell>
          <cell r="S61" t="str">
            <v>小学校施設管理費</v>
          </cell>
        </row>
        <row r="62">
          <cell r="K62">
            <v>5614468</v>
          </cell>
          <cell r="N62">
            <v>40634</v>
          </cell>
          <cell r="O62" t="str">
            <v>～</v>
          </cell>
          <cell r="P62">
            <v>40999</v>
          </cell>
        </row>
        <row r="63">
          <cell r="B63">
            <v>10</v>
          </cell>
          <cell r="C63" t="str">
            <v>三梨小学校自家用電気工作物保安管理業務委託</v>
          </cell>
          <cell r="D63" t="str">
            <v>一般財団法人　東北電気保安協会　秋田事業本部　
事業本部長　伊藤　純一</v>
          </cell>
          <cell r="E63" t="str">
            <v>一般財団法人　東北電気保安協会　秋田事業本部　
事業本部長　伊藤　純一</v>
          </cell>
          <cell r="J63">
            <v>999</v>
          </cell>
          <cell r="M63">
            <v>113904</v>
          </cell>
          <cell r="N63" t="str">
            <v>随意契約</v>
          </cell>
          <cell r="O63">
            <v>40634</v>
          </cell>
          <cell r="Q63" t="str">
            <v>毎年更新</v>
          </cell>
          <cell r="R63" t="str">
            <v>自家用電気工作物の保安管理業務委託</v>
          </cell>
          <cell r="S63" t="str">
            <v>小学校施設管理費</v>
          </cell>
        </row>
        <row r="64">
          <cell r="K64">
            <v>5486326</v>
          </cell>
          <cell r="N64">
            <v>40634</v>
          </cell>
          <cell r="O64" t="str">
            <v>～</v>
          </cell>
          <cell r="P64">
            <v>40999</v>
          </cell>
        </row>
        <row r="65">
          <cell r="B65">
            <v>11</v>
          </cell>
          <cell r="C65" t="str">
            <v>川連小学校自家用電気工作物保安管理業務委託</v>
          </cell>
          <cell r="D65" t="str">
            <v>一般財団法人　東北電気保安協会　秋田事業本部　
事業本部長　伊藤　純一</v>
          </cell>
          <cell r="E65" t="str">
            <v>一般財団法人　東北電気保安協会　秋田事業本部　
事業本部長　伊藤　純一</v>
          </cell>
          <cell r="J65">
            <v>999</v>
          </cell>
          <cell r="M65">
            <v>219870</v>
          </cell>
          <cell r="N65" t="str">
            <v>随意契約</v>
          </cell>
          <cell r="O65">
            <v>40634</v>
          </cell>
          <cell r="Q65" t="str">
            <v>毎年更新</v>
          </cell>
          <cell r="R65" t="str">
            <v>自家用電気工作物の保安管理業務委託</v>
          </cell>
          <cell r="S65" t="str">
            <v>小学校施設管理費</v>
          </cell>
        </row>
        <row r="66">
          <cell r="K66">
            <v>5372422</v>
          </cell>
          <cell r="N66">
            <v>40634</v>
          </cell>
          <cell r="O66" t="str">
            <v>～</v>
          </cell>
          <cell r="P66">
            <v>40999</v>
          </cell>
        </row>
        <row r="67">
          <cell r="B67">
            <v>12</v>
          </cell>
          <cell r="C67" t="str">
            <v>駒形小学校自家用電気工作物保安管理業務委託</v>
          </cell>
          <cell r="D67" t="str">
            <v>一般財団法人　東北電気保安協会　秋田事業本部　
事業本部長　伊藤　純一</v>
          </cell>
          <cell r="E67" t="str">
            <v>一般財団法人　東北電気保安協会　秋田事業本部　
事業本部長　伊藤　純一</v>
          </cell>
          <cell r="J67">
            <v>999</v>
          </cell>
          <cell r="M67">
            <v>128142</v>
          </cell>
          <cell r="N67" t="str">
            <v>随意契約</v>
          </cell>
          <cell r="O67">
            <v>40634</v>
          </cell>
          <cell r="Q67" t="str">
            <v>毎年更新</v>
          </cell>
          <cell r="R67" t="str">
            <v>自家用電気工作物の保安管理業務委託</v>
          </cell>
          <cell r="S67" t="str">
            <v>小学校施設管理費</v>
          </cell>
        </row>
        <row r="68">
          <cell r="K68">
            <v>5152552</v>
          </cell>
          <cell r="N68">
            <v>40634</v>
          </cell>
          <cell r="O68" t="str">
            <v>～</v>
          </cell>
          <cell r="P68">
            <v>40999</v>
          </cell>
        </row>
        <row r="69">
          <cell r="B69">
            <v>13</v>
          </cell>
          <cell r="C69" t="str">
            <v>横堀小学校自家用電気工作物保安管理業務委託</v>
          </cell>
          <cell r="D69" t="str">
            <v>一般財団法人　東北電気保安協会　秋田事業本部　
事業本部長　伊藤　純一</v>
          </cell>
          <cell r="E69" t="str">
            <v>一般財団法人　東北電気保安協会　秋田事業本部　
事業本部長　伊藤　純一</v>
          </cell>
          <cell r="J69">
            <v>999</v>
          </cell>
          <cell r="M69">
            <v>143766</v>
          </cell>
          <cell r="N69" t="str">
            <v>随意契約</v>
          </cell>
          <cell r="O69">
            <v>40634</v>
          </cell>
          <cell r="Q69" t="str">
            <v>毎年更新</v>
          </cell>
          <cell r="R69" t="str">
            <v>自家用電気工作物の保安管理業務委託</v>
          </cell>
          <cell r="S69" t="str">
            <v>小学校施設管理費</v>
          </cell>
        </row>
        <row r="70">
          <cell r="K70">
            <v>5024410</v>
          </cell>
          <cell r="N70">
            <v>40634</v>
          </cell>
          <cell r="O70" t="str">
            <v>～</v>
          </cell>
          <cell r="P70">
            <v>40999</v>
          </cell>
        </row>
        <row r="71">
          <cell r="B71">
            <v>14</v>
          </cell>
          <cell r="C71" t="str">
            <v>院内小学校自家用電気工作物保安管理業務委託</v>
          </cell>
          <cell r="D71" t="str">
            <v>一般財団法人　東北電気保安協会　秋田事業本部　
事業本部長　伊藤　純一</v>
          </cell>
          <cell r="E71" t="str">
            <v>一般財団法人　東北電気保安協会　秋田事業本部　
事業本部長　伊藤　純一</v>
          </cell>
          <cell r="J71">
            <v>999</v>
          </cell>
          <cell r="M71">
            <v>143766</v>
          </cell>
          <cell r="N71" t="str">
            <v>随意契約</v>
          </cell>
          <cell r="O71">
            <v>40634</v>
          </cell>
          <cell r="Q71" t="str">
            <v>毎年更新</v>
          </cell>
          <cell r="R71" t="str">
            <v>自家用電気工作物の保安管理業務委託</v>
          </cell>
          <cell r="S71" t="str">
            <v>小学校施設管理費</v>
          </cell>
        </row>
        <row r="72">
          <cell r="K72">
            <v>4880644</v>
          </cell>
          <cell r="N72">
            <v>40634</v>
          </cell>
          <cell r="O72" t="str">
            <v>～</v>
          </cell>
          <cell r="P72">
            <v>40999</v>
          </cell>
        </row>
        <row r="73">
          <cell r="B73">
            <v>15</v>
          </cell>
          <cell r="C73" t="str">
            <v>秋ノ宮小学校自家用電気工作物保安管理業務委託</v>
          </cell>
          <cell r="D73" t="str">
            <v>一般財団法人　東北電気保安協会　秋田事業本部　
事業本部長　伊藤　純一</v>
          </cell>
          <cell r="E73" t="str">
            <v>一般財団法人　東北電気保安協会　秋田事業本部　
事業本部長　伊藤　純一</v>
          </cell>
          <cell r="J73">
            <v>999</v>
          </cell>
          <cell r="M73">
            <v>184401</v>
          </cell>
          <cell r="N73" t="str">
            <v>随意契約</v>
          </cell>
          <cell r="O73">
            <v>40634</v>
          </cell>
          <cell r="Q73" t="str">
            <v>毎年更新</v>
          </cell>
          <cell r="R73" t="str">
            <v>自家用電気工作物の保安管理業務委託</v>
          </cell>
          <cell r="S73" t="str">
            <v>小学校施設管理費</v>
          </cell>
        </row>
        <row r="74">
          <cell r="K74">
            <v>4736878</v>
          </cell>
          <cell r="N74">
            <v>40634</v>
          </cell>
          <cell r="O74" t="str">
            <v>～</v>
          </cell>
          <cell r="P74">
            <v>40999</v>
          </cell>
        </row>
        <row r="75">
          <cell r="B75">
            <v>16</v>
          </cell>
          <cell r="C75" t="str">
            <v>小野小学校自家用電気工作物保安管理業務委託</v>
          </cell>
          <cell r="D75" t="str">
            <v>一般財団法人　東北電気保安協会　秋田事業本部　
事業本部長　伊藤　純一</v>
          </cell>
          <cell r="E75" t="str">
            <v>一般財団法人　東北電気保安協会　秋田事業本部　
事業本部長　伊藤　純一</v>
          </cell>
          <cell r="J75">
            <v>999</v>
          </cell>
          <cell r="M75">
            <v>113904</v>
          </cell>
          <cell r="N75" t="str">
            <v>随意契約</v>
          </cell>
          <cell r="O75">
            <v>40634</v>
          </cell>
          <cell r="Q75" t="str">
            <v>毎年更新</v>
          </cell>
          <cell r="R75" t="str">
            <v>自家用電気工作物の保安管理業務委託</v>
          </cell>
          <cell r="S75" t="str">
            <v>小学校施設管理費</v>
          </cell>
        </row>
        <row r="76">
          <cell r="K76">
            <v>4552477</v>
          </cell>
          <cell r="N76">
            <v>40634</v>
          </cell>
          <cell r="O76" t="str">
            <v>～</v>
          </cell>
          <cell r="P76">
            <v>40999</v>
          </cell>
        </row>
        <row r="77">
          <cell r="B77">
            <v>17</v>
          </cell>
          <cell r="C77" t="str">
            <v>皆瀬小学校自家用電気工作物保安管理業務委託</v>
          </cell>
          <cell r="D77" t="str">
            <v>一般財団法人　東北電気保安協会　秋田事業本部　
事業本部長　伊藤　純一</v>
          </cell>
          <cell r="E77" t="str">
            <v>一般財団法人　東北電気保安協会　秋田事業本部　
事業本部長　伊藤　純一</v>
          </cell>
          <cell r="J77">
            <v>999</v>
          </cell>
          <cell r="M77">
            <v>183834</v>
          </cell>
          <cell r="N77" t="str">
            <v>随意契約</v>
          </cell>
          <cell r="O77">
            <v>40634</v>
          </cell>
          <cell r="Q77" t="str">
            <v>毎年更新</v>
          </cell>
          <cell r="R77" t="str">
            <v>自家用電気工作物の保安管理業務委託</v>
          </cell>
          <cell r="S77" t="str">
            <v>小学校施設管理費</v>
          </cell>
        </row>
        <row r="78">
          <cell r="K78">
            <v>4438573</v>
          </cell>
          <cell r="N78">
            <v>40634</v>
          </cell>
          <cell r="O78" t="str">
            <v>～</v>
          </cell>
          <cell r="P78">
            <v>40999</v>
          </cell>
        </row>
        <row r="79">
          <cell r="M79">
            <v>131544</v>
          </cell>
          <cell r="N79" t="str">
            <v>随意契約</v>
          </cell>
          <cell r="O79">
            <v>40634</v>
          </cell>
          <cell r="Q79" t="str">
            <v>毎年更新</v>
          </cell>
          <cell r="R79" t="str">
            <v>自家用電気工作物の保安管理業務委託</v>
          </cell>
          <cell r="S79" t="str">
            <v>小学校施設管理費</v>
          </cell>
        </row>
        <row r="80">
          <cell r="K80">
            <v>4254739</v>
          </cell>
          <cell r="N80">
            <v>40634</v>
          </cell>
          <cell r="O80" t="str">
            <v>～</v>
          </cell>
          <cell r="P80">
            <v>40999</v>
          </cell>
        </row>
        <row r="81">
          <cell r="B81">
            <v>33</v>
          </cell>
          <cell r="C81" t="str">
            <v>三関小学校浄化槽保守点検及び清掃業務委託</v>
          </cell>
          <cell r="D81" t="str">
            <v>株式会社　コセキ
ユザワ清掃　
代表取締役　古関　穣</v>
          </cell>
          <cell r="E81" t="str">
            <v>株式会社　コセキ
ユザワ清掃　
代表取締役　古関　穣</v>
          </cell>
          <cell r="G81" t="str">
            <v>72-4141</v>
          </cell>
          <cell r="H81" t="str">
            <v>73-3173</v>
          </cell>
          <cell r="N81" t="str">
            <v>随意契約</v>
          </cell>
          <cell r="O81">
            <v>40634</v>
          </cell>
          <cell r="Q81" t="str">
            <v>毎年更新</v>
          </cell>
          <cell r="R81" t="str">
            <v>浄化槽の保守点検・清掃業務委託</v>
          </cell>
          <cell r="S81" t="str">
            <v>小学校施設管理費</v>
          </cell>
        </row>
        <row r="82">
          <cell r="K82">
            <v>3871195</v>
          </cell>
          <cell r="L82">
            <v>1428000</v>
          </cell>
          <cell r="M82">
            <v>218022</v>
          </cell>
          <cell r="N82">
            <v>40634</v>
          </cell>
          <cell r="O82" t="str">
            <v>～</v>
          </cell>
          <cell r="P82">
            <v>40999</v>
          </cell>
        </row>
        <row r="83">
          <cell r="B83">
            <v>34</v>
          </cell>
          <cell r="C83" t="str">
            <v>須川小学校浄化槽保守点検及び清掃業務委託</v>
          </cell>
          <cell r="D83" t="str">
            <v>合資会社　県南清掃興業
代表社員　高橋七十一</v>
          </cell>
          <cell r="E83" t="str">
            <v>合資会社　県南清掃興業
代表社員　高橋七十一</v>
          </cell>
          <cell r="G83" t="str">
            <v>72-2833</v>
          </cell>
          <cell r="H83" t="str">
            <v>72-2823</v>
          </cell>
          <cell r="N83" t="str">
            <v>随意契約</v>
          </cell>
          <cell r="O83">
            <v>40634</v>
          </cell>
          <cell r="Q83" t="str">
            <v>毎年更新</v>
          </cell>
          <cell r="R83" t="str">
            <v>浄化槽の保守点検・清掃業務委託</v>
          </cell>
          <cell r="S83" t="str">
            <v>小学校施設管理費</v>
          </cell>
        </row>
        <row r="84">
          <cell r="K84">
            <v>3653173</v>
          </cell>
          <cell r="M84">
            <v>144112</v>
          </cell>
          <cell r="N84">
            <v>40634</v>
          </cell>
          <cell r="O84" t="str">
            <v>～</v>
          </cell>
          <cell r="P84">
            <v>40999</v>
          </cell>
        </row>
        <row r="85">
          <cell r="B85">
            <v>236</v>
          </cell>
          <cell r="C85" t="str">
            <v>稲庭小学校浄化槽保守点検及び清掃業務委託</v>
          </cell>
          <cell r="D85" t="str">
            <v>有限会社　稲川クリーン社　
代表取締役　高橋　匠</v>
          </cell>
          <cell r="E85" t="str">
            <v>有限会社　稲川クリーン社　
代表取締役　高橋　匠</v>
          </cell>
          <cell r="G85" t="str">
            <v>42-3998</v>
          </cell>
          <cell r="H85" t="str">
            <v>42-3996</v>
          </cell>
          <cell r="N85" t="str">
            <v>随意契約</v>
          </cell>
          <cell r="O85">
            <v>40634</v>
          </cell>
          <cell r="Q85" t="str">
            <v>毎年更新</v>
          </cell>
          <cell r="R85" t="str">
            <v>浄化槽の保守点検・清掃業務委託</v>
          </cell>
          <cell r="S85" t="str">
            <v>小学校施設管理費</v>
          </cell>
        </row>
        <row r="86">
          <cell r="K86">
            <v>3509061</v>
          </cell>
          <cell r="M86">
            <v>92725</v>
          </cell>
          <cell r="N86">
            <v>40634</v>
          </cell>
          <cell r="O86" t="str">
            <v>～</v>
          </cell>
          <cell r="P86">
            <v>40999</v>
          </cell>
        </row>
        <row r="87">
          <cell r="B87">
            <v>35</v>
          </cell>
          <cell r="C87" t="str">
            <v>稲庭小学校浄化槽保守点検及び清掃業務委託</v>
          </cell>
          <cell r="D87" t="str">
            <v>有限会社　稲川清掃　
代表取締役　阿部和人</v>
          </cell>
          <cell r="E87" t="str">
            <v>有限会社　稲川清掃　
代表取締役　阿部和人</v>
          </cell>
          <cell r="G87" t="str">
            <v>42-2021</v>
          </cell>
          <cell r="H87" t="str">
            <v>42-2041</v>
          </cell>
          <cell r="N87" t="str">
            <v>随意契約</v>
          </cell>
          <cell r="O87">
            <v>40634</v>
          </cell>
          <cell r="Q87" t="str">
            <v>毎年更新</v>
          </cell>
          <cell r="R87" t="str">
            <v>浄化槽の保守点検・清掃業務委託</v>
          </cell>
          <cell r="S87" t="str">
            <v>小学校施設管理費</v>
          </cell>
        </row>
        <row r="88">
          <cell r="K88">
            <v>3509061</v>
          </cell>
          <cell r="M88">
            <v>92725</v>
          </cell>
          <cell r="N88">
            <v>40634</v>
          </cell>
          <cell r="O88" t="str">
            <v>～</v>
          </cell>
          <cell r="P88">
            <v>40999</v>
          </cell>
        </row>
        <row r="89">
          <cell r="B89">
            <v>36</v>
          </cell>
          <cell r="C89" t="str">
            <v>三梨小学校浄化槽保守点検及び清掃業務委託</v>
          </cell>
          <cell r="D89" t="str">
            <v>有限会社　稲川清掃　
代表取締役　阿部和人</v>
          </cell>
          <cell r="E89" t="str">
            <v>有限会社　稲川清掃　
代表取締役　阿部和人</v>
          </cell>
          <cell r="G89" t="str">
            <v>42-2021</v>
          </cell>
          <cell r="H89" t="str">
            <v>42-2041</v>
          </cell>
          <cell r="N89" t="str">
            <v>随意契約</v>
          </cell>
          <cell r="O89">
            <v>40634</v>
          </cell>
          <cell r="Q89" t="str">
            <v>毎年更新</v>
          </cell>
          <cell r="R89" t="str">
            <v>浄化槽の保守点検・清掃業務委託</v>
          </cell>
          <cell r="S89" t="str">
            <v>小学校施設管理費</v>
          </cell>
        </row>
        <row r="90">
          <cell r="K90">
            <v>3416336</v>
          </cell>
          <cell r="M90">
            <v>99225</v>
          </cell>
          <cell r="N90">
            <v>40634</v>
          </cell>
          <cell r="O90" t="str">
            <v>～</v>
          </cell>
          <cell r="P90">
            <v>40999</v>
          </cell>
        </row>
        <row r="91">
          <cell r="B91">
            <v>37</v>
          </cell>
          <cell r="C91" t="str">
            <v>駒形小学校浄化槽保守点検及び清掃業務委託</v>
          </cell>
          <cell r="D91" t="str">
            <v>有限会社　稲川清掃　
代表取締役　阿部和人</v>
          </cell>
          <cell r="E91" t="str">
            <v>有限会社　稲川清掃　
代表取締役　阿部和人</v>
          </cell>
          <cell r="G91" t="str">
            <v>42-2021</v>
          </cell>
          <cell r="H91" t="str">
            <v>42-2041</v>
          </cell>
          <cell r="N91" t="str">
            <v>随意契約</v>
          </cell>
          <cell r="O91">
            <v>40634</v>
          </cell>
          <cell r="Q91" t="str">
            <v>毎年更新</v>
          </cell>
          <cell r="R91" t="str">
            <v>浄化槽の保守点検・清掃業務委託</v>
          </cell>
          <cell r="S91" t="str">
            <v>小学校施設管理費</v>
          </cell>
        </row>
        <row r="92">
          <cell r="K92">
            <v>3317111</v>
          </cell>
          <cell r="M92">
            <v>105000</v>
          </cell>
          <cell r="N92">
            <v>40634</v>
          </cell>
          <cell r="O92" t="str">
            <v>～</v>
          </cell>
          <cell r="P92">
            <v>40999</v>
          </cell>
        </row>
        <row r="93">
          <cell r="B93">
            <v>38</v>
          </cell>
          <cell r="C93" t="str">
            <v>雄勝地域小学校浄化槽保守点検及び清掃業務委託</v>
          </cell>
          <cell r="D93" t="str">
            <v>有限会社　雄勝清掃社　
代表取締役　平元　豊</v>
          </cell>
          <cell r="E93" t="str">
            <v>有限会社　雄勝清掃社　
代表取締役　平元　豊</v>
          </cell>
          <cell r="G93" t="str">
            <v>52-2011</v>
          </cell>
          <cell r="H93" t="str">
            <v>52-5193</v>
          </cell>
          <cell r="N93" t="str">
            <v>随意契約</v>
          </cell>
          <cell r="O93">
            <v>40634</v>
          </cell>
          <cell r="Q93" t="str">
            <v>毎年更新</v>
          </cell>
          <cell r="R93" t="str">
            <v>浄化槽の保守点検・清掃業務委託</v>
          </cell>
          <cell r="S93" t="str">
            <v>小学校施設管理費</v>
          </cell>
        </row>
        <row r="94">
          <cell r="K94">
            <v>3212111</v>
          </cell>
          <cell r="M94">
            <v>768390</v>
          </cell>
          <cell r="N94">
            <v>40634</v>
          </cell>
          <cell r="O94" t="str">
            <v>～</v>
          </cell>
          <cell r="P94">
            <v>40999</v>
          </cell>
        </row>
        <row r="95">
          <cell r="B95">
            <v>65</v>
          </cell>
          <cell r="C95" t="str">
            <v>湯沢地区小学校消防用設備等保守点検業務委託</v>
          </cell>
          <cell r="D95" t="str">
            <v>有限会社　セフティ　
代表取締役　佐々木勝孝</v>
          </cell>
          <cell r="E95" t="str">
            <v>有限会社　セフティ　
代表取締役　佐々木勝孝</v>
          </cell>
          <cell r="N95" t="str">
            <v>随意契約</v>
          </cell>
          <cell r="O95">
            <v>40690</v>
          </cell>
          <cell r="Q95" t="str">
            <v>毎年更新</v>
          </cell>
          <cell r="R95" t="str">
            <v>消防用設備等の保守点検業務委託</v>
          </cell>
          <cell r="S95" t="str">
            <v>小学校施設管理費</v>
          </cell>
        </row>
        <row r="96">
          <cell r="K96">
            <v>1873109</v>
          </cell>
          <cell r="L96">
            <v>1395000</v>
          </cell>
          <cell r="M96">
            <v>686700</v>
          </cell>
          <cell r="N96">
            <v>40689</v>
          </cell>
          <cell r="O96" t="str">
            <v>～</v>
          </cell>
          <cell r="P96">
            <v>40999</v>
          </cell>
        </row>
        <row r="97">
          <cell r="B97">
            <v>66</v>
          </cell>
          <cell r="C97" t="str">
            <v>稲川地区小学校消防用設備等保守点検業務委託</v>
          </cell>
          <cell r="D97" t="str">
            <v>株式会社　高義商会　
代表取締役　高橋功</v>
          </cell>
          <cell r="E97" t="str">
            <v>株式会社　高義商会　
代表取締役　高橋功</v>
          </cell>
          <cell r="N97" t="str">
            <v>随意契約</v>
          </cell>
          <cell r="O97">
            <v>40690</v>
          </cell>
          <cell r="Q97" t="str">
            <v>毎年更新</v>
          </cell>
          <cell r="R97" t="str">
            <v>消防用設備等の保守点検業務委託</v>
          </cell>
          <cell r="S97" t="str">
            <v>小学校施設管理費</v>
          </cell>
        </row>
        <row r="98">
          <cell r="K98">
            <v>1186409</v>
          </cell>
          <cell r="M98">
            <v>354900</v>
          </cell>
          <cell r="N98">
            <v>40689</v>
          </cell>
          <cell r="O98" t="str">
            <v>～</v>
          </cell>
          <cell r="P98">
            <v>40999</v>
          </cell>
        </row>
        <row r="99">
          <cell r="B99">
            <v>67</v>
          </cell>
          <cell r="C99" t="str">
            <v>雄勝地区小学校消防用設備等保守点検業務委託</v>
          </cell>
          <cell r="D99" t="str">
            <v>株式会社　旺住　
代表取締役　佐々木栄一</v>
          </cell>
          <cell r="E99" t="str">
            <v>株式会社　旺住　
代表取締役　佐々木栄一</v>
          </cell>
          <cell r="N99" t="str">
            <v>随意契約</v>
          </cell>
          <cell r="O99">
            <v>40690</v>
          </cell>
          <cell r="Q99" t="str">
            <v>毎年更新</v>
          </cell>
          <cell r="R99" t="str">
            <v>消防用設備等の保守点検業務委託</v>
          </cell>
          <cell r="S99" t="str">
            <v>小学校施設管理費</v>
          </cell>
        </row>
        <row r="100">
          <cell r="K100">
            <v>831509</v>
          </cell>
          <cell r="M100">
            <v>184800</v>
          </cell>
          <cell r="N100">
            <v>40689</v>
          </cell>
          <cell r="O100" t="str">
            <v>～</v>
          </cell>
          <cell r="P100">
            <v>40999</v>
          </cell>
        </row>
        <row r="101">
          <cell r="B101">
            <v>68</v>
          </cell>
          <cell r="C101" t="str">
            <v>皆瀬小学校消防用設備等保守点検業務委託</v>
          </cell>
          <cell r="D101" t="str">
            <v>有限会社　セフティ　
代表取締役　佐々木勝孝</v>
          </cell>
          <cell r="E101" t="str">
            <v>有限会社　セフティ　
代表取締役　佐々木勝孝</v>
          </cell>
          <cell r="N101" t="str">
            <v>随意契約</v>
          </cell>
          <cell r="O101">
            <v>40690</v>
          </cell>
          <cell r="Q101" t="str">
            <v>毎年更新</v>
          </cell>
          <cell r="R101" t="str">
            <v>消防用設備等の保守点検業務委託</v>
          </cell>
          <cell r="S101" t="str">
            <v>小学校施設管理費</v>
          </cell>
        </row>
        <row r="102">
          <cell r="K102">
            <v>646709</v>
          </cell>
          <cell r="M102">
            <v>168000</v>
          </cell>
          <cell r="N102">
            <v>40689</v>
          </cell>
          <cell r="O102" t="str">
            <v>～</v>
          </cell>
          <cell r="P102">
            <v>40999</v>
          </cell>
        </row>
        <row r="103">
          <cell r="B103">
            <v>63</v>
          </cell>
          <cell r="C103" t="str">
            <v>管内小学校プール循環浄化装置保守点検業務委託</v>
          </cell>
          <cell r="D103" t="str">
            <v>東邦産業株式会社　
代表取締役　浅野裕美子</v>
          </cell>
          <cell r="E103" t="str">
            <v>東邦産業株式会社　
代表取締役　浅野裕美子</v>
          </cell>
          <cell r="N103" t="str">
            <v>指名競争入札</v>
          </cell>
          <cell r="O103">
            <v>40690</v>
          </cell>
          <cell r="Q103" t="str">
            <v>毎年更新</v>
          </cell>
          <cell r="R103" t="str">
            <v>プール循環浄化装置の保守点検業務委託</v>
          </cell>
          <cell r="S103" t="str">
            <v>小学校施設管理費</v>
          </cell>
        </row>
        <row r="104">
          <cell r="K104">
            <v>2443721</v>
          </cell>
          <cell r="L104">
            <v>615000</v>
          </cell>
          <cell r="M104">
            <v>559650</v>
          </cell>
          <cell r="N104">
            <v>40689</v>
          </cell>
          <cell r="O104" t="str">
            <v>～</v>
          </cell>
          <cell r="P104">
            <v>40816</v>
          </cell>
        </row>
        <row r="105">
          <cell r="B105">
            <v>92</v>
          </cell>
          <cell r="C105" t="str">
            <v>湯沢西小学校体育館暖房機保守・清掃整備業務委託</v>
          </cell>
          <cell r="D105" t="str">
            <v>株式会社　鈴木空調機器
代表取締役　鈴木充</v>
          </cell>
          <cell r="E105" t="str">
            <v>株式会社　鈴木空調機器
代表取締役　鈴木充</v>
          </cell>
          <cell r="N105" t="str">
            <v>随意契約</v>
          </cell>
          <cell r="O105">
            <v>40819</v>
          </cell>
          <cell r="Q105" t="str">
            <v>毎年更新</v>
          </cell>
          <cell r="R105" t="str">
            <v>体育館暖房機の保守・清掃整備業務委託</v>
          </cell>
          <cell r="S105" t="str">
            <v>小学校施設管理費</v>
          </cell>
        </row>
        <row r="106">
          <cell r="L106">
            <v>815000</v>
          </cell>
          <cell r="M106">
            <v>120960</v>
          </cell>
          <cell r="N106">
            <v>40814</v>
          </cell>
          <cell r="O106" t="str">
            <v>～</v>
          </cell>
          <cell r="P106">
            <v>40999</v>
          </cell>
        </row>
        <row r="107">
          <cell r="B107">
            <v>93</v>
          </cell>
          <cell r="C107" t="str">
            <v>須川小学校体育館暖房機保守・清掃整備業務委託</v>
          </cell>
          <cell r="D107" t="str">
            <v>株式会社　鈴木空調機器
代表取締役　鈴木充</v>
          </cell>
          <cell r="E107" t="str">
            <v>株式会社　鈴木空調機器
代表取締役　鈴木充</v>
          </cell>
          <cell r="N107" t="str">
            <v>随意契約</v>
          </cell>
          <cell r="O107">
            <v>40819</v>
          </cell>
          <cell r="Q107" t="str">
            <v>毎年更新</v>
          </cell>
          <cell r="R107" t="str">
            <v>体育館暖房機の保守・清掃整備業務委託</v>
          </cell>
          <cell r="S107" t="str">
            <v>小学校施設管理費</v>
          </cell>
        </row>
        <row r="108">
          <cell r="M108">
            <v>120960</v>
          </cell>
          <cell r="N108">
            <v>40814</v>
          </cell>
          <cell r="O108" t="str">
            <v>～</v>
          </cell>
          <cell r="P108">
            <v>40999</v>
          </cell>
        </row>
        <row r="109">
          <cell r="B109">
            <v>94</v>
          </cell>
          <cell r="C109" t="str">
            <v>川連小学校体育館暖房機保守・清掃整備業務委託</v>
          </cell>
          <cell r="D109" t="str">
            <v>株式会社　鈴木空調機器
代表取締役　鈴木充</v>
          </cell>
          <cell r="E109" t="str">
            <v>株式会社　鈴木空調機器
代表取締役　鈴木充</v>
          </cell>
          <cell r="N109" t="str">
            <v>随意契約</v>
          </cell>
          <cell r="O109">
            <v>40819</v>
          </cell>
          <cell r="Q109" t="str">
            <v>毎年更新</v>
          </cell>
          <cell r="R109" t="str">
            <v>体育館暖房機の保守・清掃整備業務委託</v>
          </cell>
          <cell r="S109" t="str">
            <v>小学校施設管理費</v>
          </cell>
        </row>
        <row r="110">
          <cell r="M110">
            <v>120960</v>
          </cell>
          <cell r="N110">
            <v>40814</v>
          </cell>
          <cell r="O110" t="str">
            <v>～</v>
          </cell>
          <cell r="P110">
            <v>40999</v>
          </cell>
        </row>
        <row r="111">
          <cell r="B111">
            <v>95</v>
          </cell>
          <cell r="C111" t="str">
            <v>横堀小学校体育館暖房機保守・清掃整備業務委託</v>
          </cell>
          <cell r="D111" t="str">
            <v>有限会社　沼倉デンキ
代表取締役　沼倉和彦</v>
          </cell>
          <cell r="E111" t="str">
            <v>有限会社　沼倉デンキ
代表取締役　沼倉和彦</v>
          </cell>
          <cell r="N111" t="str">
            <v>随意契約</v>
          </cell>
          <cell r="O111">
            <v>40819</v>
          </cell>
          <cell r="Q111" t="str">
            <v>毎年更新</v>
          </cell>
          <cell r="R111" t="str">
            <v>体育館暖房機の保守・清掃整備業務委託</v>
          </cell>
          <cell r="S111" t="str">
            <v>小学校施設管理費</v>
          </cell>
        </row>
        <row r="112">
          <cell r="M112">
            <v>84000</v>
          </cell>
          <cell r="N112">
            <v>40814</v>
          </cell>
          <cell r="O112" t="str">
            <v>～</v>
          </cell>
          <cell r="P112">
            <v>40999</v>
          </cell>
        </row>
        <row r="113">
          <cell r="B113">
            <v>96</v>
          </cell>
          <cell r="C113" t="str">
            <v>院内小学校体育館暖房機保守・清掃整備業務委託</v>
          </cell>
          <cell r="D113" t="str">
            <v>有限会社　沼倉デンキ
代表取締役　沼倉和彦</v>
          </cell>
          <cell r="E113" t="str">
            <v>有限会社　沼倉デンキ
代表取締役　沼倉和彦</v>
          </cell>
          <cell r="N113" t="str">
            <v>随意契約</v>
          </cell>
          <cell r="O113">
            <v>40819</v>
          </cell>
          <cell r="Q113" t="str">
            <v>毎年更新</v>
          </cell>
          <cell r="R113" t="str">
            <v>体育館暖房機の保守・清掃整備業務委託</v>
          </cell>
          <cell r="S113" t="str">
            <v>小学校施設管理費</v>
          </cell>
        </row>
        <row r="114">
          <cell r="M114">
            <v>84000</v>
          </cell>
          <cell r="N114">
            <v>40814</v>
          </cell>
          <cell r="O114" t="str">
            <v>～</v>
          </cell>
          <cell r="P114">
            <v>40999</v>
          </cell>
        </row>
        <row r="115">
          <cell r="B115">
            <v>97</v>
          </cell>
          <cell r="C115" t="str">
            <v>秋ノ宮小学校体育館暖房機保守・清掃整備業務委託</v>
          </cell>
          <cell r="D115" t="str">
            <v>有限会社　沼倉デンキ
代表取締役　沼倉和彦</v>
          </cell>
          <cell r="E115" t="str">
            <v>有限会社　沼倉デンキ
代表取締役　沼倉和彦</v>
          </cell>
          <cell r="N115" t="str">
            <v>随意契約</v>
          </cell>
          <cell r="O115">
            <v>40819</v>
          </cell>
          <cell r="Q115" t="str">
            <v>毎年更新</v>
          </cell>
          <cell r="R115" t="str">
            <v>体育館暖房機の保守・清掃整備業務委託</v>
          </cell>
          <cell r="S115" t="str">
            <v>小学校施設管理費</v>
          </cell>
        </row>
        <row r="116">
          <cell r="M116">
            <v>126000</v>
          </cell>
          <cell r="N116">
            <v>40814</v>
          </cell>
          <cell r="O116" t="str">
            <v>～</v>
          </cell>
          <cell r="P116">
            <v>40999</v>
          </cell>
        </row>
        <row r="117">
          <cell r="B117">
            <v>98</v>
          </cell>
          <cell r="C117" t="str">
            <v>皆瀬小学校体育館暖房機保守・清掃整備業務委託</v>
          </cell>
          <cell r="D117" t="str">
            <v>株式会社　鈴木空調機器
代表取締役　鈴木充</v>
          </cell>
          <cell r="E117" t="str">
            <v>株式会社　鈴木空調機器
代表取締役　鈴木充</v>
          </cell>
          <cell r="N117" t="str">
            <v>随意契約</v>
          </cell>
          <cell r="O117">
            <v>40819</v>
          </cell>
          <cell r="Q117" t="str">
            <v>毎年更新</v>
          </cell>
          <cell r="R117" t="str">
            <v>体育館暖房機の保守・清掃整備業務委託</v>
          </cell>
          <cell r="S117" t="str">
            <v>小学校施設管理費</v>
          </cell>
        </row>
        <row r="118">
          <cell r="M118">
            <v>158550</v>
          </cell>
          <cell r="N118">
            <v>40814</v>
          </cell>
          <cell r="O118" t="str">
            <v>～</v>
          </cell>
          <cell r="P118">
            <v>40999</v>
          </cell>
        </row>
        <row r="119">
          <cell r="D119" t="str">
            <v>計</v>
          </cell>
          <cell r="E119" t="str">
            <v>計</v>
          </cell>
        </row>
        <row r="120">
          <cell r="K120">
            <v>8794000</v>
          </cell>
          <cell r="L120">
            <v>6911900</v>
          </cell>
          <cell r="M120">
            <v>6614484</v>
          </cell>
        </row>
        <row r="121">
          <cell r="B121">
            <v>24</v>
          </cell>
          <cell r="C121" t="str">
            <v>三関小学校ボイラー保守・清掃整備業務委託</v>
          </cell>
          <cell r="D121" t="str">
            <v>川重冷熱工業株式会社
仙台支店　
支店長　大沼徳久</v>
          </cell>
          <cell r="E121" t="str">
            <v>川重冷熱工業株式会社
仙台支店</v>
          </cell>
          <cell r="G121" t="str">
            <v>022-266-5121</v>
          </cell>
          <cell r="H121" t="str">
            <v>022-266-5126</v>
          </cell>
          <cell r="N121" t="str">
            <v>随意契約</v>
          </cell>
          <cell r="O121">
            <v>40634</v>
          </cell>
          <cell r="Q121" t="str">
            <v>毎年更新</v>
          </cell>
          <cell r="R121" t="str">
            <v>ボイラーの保守・清掃整備業務委託</v>
          </cell>
          <cell r="S121" t="str">
            <v>小学校施設管理費</v>
          </cell>
        </row>
        <row r="122">
          <cell r="K122">
            <v>3347000</v>
          </cell>
          <cell r="L122">
            <v>1993000</v>
          </cell>
          <cell r="M122">
            <v>171150</v>
          </cell>
          <cell r="N122">
            <v>40634</v>
          </cell>
          <cell r="O122" t="str">
            <v>～</v>
          </cell>
          <cell r="P122">
            <v>40999</v>
          </cell>
        </row>
        <row r="123">
          <cell r="B123">
            <v>25</v>
          </cell>
          <cell r="C123" t="str">
            <v>山田小学校ボイラー保守・清掃整備業務委託</v>
          </cell>
          <cell r="D123" t="str">
            <v>川重冷熱工業株式会社
仙台支店　
支店長　大沼徳久</v>
          </cell>
          <cell r="E123" t="str">
            <v>川重冷熱工業株式会社
仙台支店</v>
          </cell>
          <cell r="G123" t="str">
            <v>022-266-5121</v>
          </cell>
          <cell r="H123" t="str">
            <v>022-266-5126</v>
          </cell>
          <cell r="N123" t="str">
            <v>随意契約</v>
          </cell>
          <cell r="O123">
            <v>40634</v>
          </cell>
          <cell r="Q123" t="str">
            <v>毎年更新</v>
          </cell>
          <cell r="R123" t="str">
            <v>ボイラーの保守・清掃整備業務委託</v>
          </cell>
          <cell r="S123" t="str">
            <v>小学校施設管理費</v>
          </cell>
        </row>
        <row r="124">
          <cell r="K124">
            <v>3175850</v>
          </cell>
          <cell r="M124">
            <v>238350</v>
          </cell>
          <cell r="N124">
            <v>40634</v>
          </cell>
          <cell r="O124" t="str">
            <v>～</v>
          </cell>
          <cell r="P124">
            <v>40999</v>
          </cell>
        </row>
        <row r="125">
          <cell r="B125">
            <v>26</v>
          </cell>
          <cell r="C125" t="str">
            <v>須川小学校ボイラー保守・清掃整備業務委託</v>
          </cell>
          <cell r="D125" t="str">
            <v>株式会社　ヤマキチ商店　代表取締役　茜谷浩二</v>
          </cell>
          <cell r="E125" t="str">
            <v>株式会社　ヤマキチ商店</v>
          </cell>
          <cell r="G125" t="str">
            <v>018-862-6171</v>
          </cell>
          <cell r="H125" t="str">
            <v>018-862-0971</v>
          </cell>
          <cell r="N125" t="str">
            <v>随意契約</v>
          </cell>
          <cell r="O125">
            <v>40634</v>
          </cell>
          <cell r="Q125" t="str">
            <v>毎年更新</v>
          </cell>
          <cell r="R125" t="str">
            <v>ボイラーの保守・清掃整備業務委託</v>
          </cell>
          <cell r="S125" t="str">
            <v>小学校施設管理費</v>
          </cell>
        </row>
        <row r="126">
          <cell r="K126">
            <v>2937500</v>
          </cell>
          <cell r="M126">
            <v>113400</v>
          </cell>
          <cell r="N126">
            <v>40634</v>
          </cell>
          <cell r="O126" t="str">
            <v>～</v>
          </cell>
          <cell r="P126">
            <v>40999</v>
          </cell>
        </row>
        <row r="127">
          <cell r="B127">
            <v>27</v>
          </cell>
          <cell r="C127" t="str">
            <v>川連小学校ボイラー保守・清掃整備業務委託</v>
          </cell>
          <cell r="D127" t="str">
            <v>羽後設備株式会社県南支店　支店長　京野信彦</v>
          </cell>
          <cell r="E127" t="str">
            <v>羽後設備株式会社県南支店</v>
          </cell>
          <cell r="G127" t="str">
            <v>0182-42-3721</v>
          </cell>
          <cell r="H127" t="str">
            <v>0182-42-4109</v>
          </cell>
          <cell r="N127" t="str">
            <v>随意契約</v>
          </cell>
          <cell r="O127">
            <v>40634</v>
          </cell>
          <cell r="Q127" t="str">
            <v>毎年更新</v>
          </cell>
          <cell r="R127" t="str">
            <v>ボイラーの保守・清掃整備業務委託</v>
          </cell>
          <cell r="S127" t="str">
            <v>小学校施設管理費</v>
          </cell>
        </row>
        <row r="128">
          <cell r="K128">
            <v>2824100</v>
          </cell>
          <cell r="M128">
            <v>383250</v>
          </cell>
          <cell r="N128">
            <v>40634</v>
          </cell>
          <cell r="O128" t="str">
            <v>～</v>
          </cell>
          <cell r="P128">
            <v>40999</v>
          </cell>
        </row>
        <row r="129">
          <cell r="B129">
            <v>28</v>
          </cell>
          <cell r="C129" t="str">
            <v>横堀小学校ボイラー保守・清掃整備業務委託</v>
          </cell>
          <cell r="D129" t="str">
            <v>川重冷熱工業株式会社
仙台支店　
支店長　大沼徳久</v>
          </cell>
          <cell r="E129" t="str">
            <v>川重冷熱工業株式会社
仙台支店　
支店長　大沼徳久</v>
          </cell>
          <cell r="G129" t="str">
            <v>022-266-5121</v>
          </cell>
          <cell r="H129" t="str">
            <v>022-266-5126</v>
          </cell>
          <cell r="N129" t="str">
            <v>随意契約</v>
          </cell>
          <cell r="O129">
            <v>40634</v>
          </cell>
          <cell r="Q129" t="str">
            <v>毎年更新</v>
          </cell>
          <cell r="R129" t="str">
            <v>ボイラーの保守・清掃整備業務委託</v>
          </cell>
          <cell r="S129" t="str">
            <v>小学校施設管理費</v>
          </cell>
        </row>
        <row r="130">
          <cell r="K130">
            <v>2440850</v>
          </cell>
          <cell r="M130">
            <v>404250</v>
          </cell>
          <cell r="N130">
            <v>40634</v>
          </cell>
          <cell r="O130" t="str">
            <v>～</v>
          </cell>
          <cell r="P130">
            <v>40999</v>
          </cell>
        </row>
        <row r="131">
          <cell r="B131">
            <v>29</v>
          </cell>
          <cell r="C131" t="str">
            <v>院内小学校ボイラー保守・清掃整備業務委託</v>
          </cell>
          <cell r="D131" t="str">
            <v>岩野設備工業株式会社　
代表取締役　岩野信雄</v>
          </cell>
          <cell r="E131" t="str">
            <v>岩野設備工業株式会社　
代表取締役　岩野信雄</v>
          </cell>
          <cell r="G131" t="str">
            <v>0183-73-7138</v>
          </cell>
          <cell r="H131" t="str">
            <v>0183-73-1619</v>
          </cell>
          <cell r="I131" t="str">
            <v>佐藤部長</v>
          </cell>
          <cell r="N131" t="str">
            <v>随意契約</v>
          </cell>
          <cell r="O131">
            <v>40634</v>
          </cell>
          <cell r="Q131" t="str">
            <v>毎年更新</v>
          </cell>
          <cell r="R131" t="str">
            <v>ボイラーの保守・清掃整備業務委託</v>
          </cell>
          <cell r="S131" t="str">
            <v>小学校施設管理費</v>
          </cell>
        </row>
        <row r="132">
          <cell r="K132">
            <v>2036600</v>
          </cell>
          <cell r="M132">
            <v>294000</v>
          </cell>
          <cell r="N132">
            <v>40634</v>
          </cell>
          <cell r="O132" t="str">
            <v>～</v>
          </cell>
          <cell r="P132">
            <v>40999</v>
          </cell>
        </row>
        <row r="133">
          <cell r="B133">
            <v>30</v>
          </cell>
          <cell r="C133" t="str">
            <v>小野小学校ボイラー保守・清掃整備業務委託</v>
          </cell>
          <cell r="D133" t="str">
            <v>川重冷熱工業株式会社
仙台支店　
支店長　大沼徳久</v>
          </cell>
          <cell r="E133" t="str">
            <v>川重冷熱工業株式会社
仙台支店　
支店長　大沼徳久</v>
          </cell>
          <cell r="G133" t="str">
            <v>022-266-5121</v>
          </cell>
          <cell r="H133" t="str">
            <v>022-266-5126</v>
          </cell>
          <cell r="N133" t="str">
            <v>随意契約</v>
          </cell>
          <cell r="O133">
            <v>40634</v>
          </cell>
          <cell r="Q133" t="str">
            <v>毎年更新</v>
          </cell>
          <cell r="R133" t="str">
            <v>ボイラーの保守・清掃整備業務委託</v>
          </cell>
          <cell r="S133" t="str">
            <v>小学校施設管理費</v>
          </cell>
        </row>
        <row r="134">
          <cell r="K134">
            <v>1742600</v>
          </cell>
          <cell r="M134">
            <v>351750</v>
          </cell>
          <cell r="N134">
            <v>40634</v>
          </cell>
          <cell r="O134" t="str">
            <v>～</v>
          </cell>
          <cell r="P134">
            <v>40999</v>
          </cell>
        </row>
        <row r="135">
          <cell r="B135">
            <v>88</v>
          </cell>
          <cell r="C135" t="str">
            <v>管内小学校貯水槽清掃業務委託</v>
          </cell>
          <cell r="D135" t="str">
            <v>有限会社　環清工業
代表取締役　伊藤儀一</v>
          </cell>
          <cell r="E135" t="str">
            <v>有限会社　環清工業
代表取締役　伊藤儀一</v>
          </cell>
          <cell r="N135" t="str">
            <v>指名競争入札</v>
          </cell>
          <cell r="O135">
            <v>40747</v>
          </cell>
          <cell r="Q135" t="str">
            <v>毎年更新</v>
          </cell>
          <cell r="R135" t="str">
            <v>貯水槽の清掃業務委託</v>
          </cell>
          <cell r="S135" t="str">
            <v>小学校施設管理費</v>
          </cell>
        </row>
        <row r="136">
          <cell r="L136">
            <v>461000</v>
          </cell>
          <cell r="M136">
            <v>422100</v>
          </cell>
          <cell r="N136">
            <v>40746</v>
          </cell>
          <cell r="O136" t="str">
            <v>～</v>
          </cell>
          <cell r="P136">
            <v>40816</v>
          </cell>
        </row>
        <row r="137">
          <cell r="B137">
            <v>87</v>
          </cell>
          <cell r="C137" t="str">
            <v>管内小学校地下タンク埋設配管漏洩検査及び清掃業務委託</v>
          </cell>
          <cell r="D137" t="str">
            <v>イワタニ東北株式会社　
秋田支店横手営業所　
所長　佐々木龍哉</v>
          </cell>
          <cell r="E137" t="str">
            <v>イワタニ東北株式会社　
秋田支店横手営業所　
所長　佐々木龍哉</v>
          </cell>
          <cell r="N137" t="str">
            <v>指名競争入札</v>
          </cell>
          <cell r="O137">
            <v>40739</v>
          </cell>
          <cell r="Q137" t="str">
            <v>毎年更新</v>
          </cell>
          <cell r="R137" t="str">
            <v>地下貯油タンク等の漏洩検査・清掃業務委託</v>
          </cell>
          <cell r="S137" t="str">
            <v>小学校施設管理費</v>
          </cell>
        </row>
        <row r="138">
          <cell r="K138">
            <v>893000</v>
          </cell>
          <cell r="L138">
            <v>893000</v>
          </cell>
          <cell r="M138">
            <v>778050</v>
          </cell>
          <cell r="N138">
            <v>40738</v>
          </cell>
          <cell r="O138" t="str">
            <v>～</v>
          </cell>
          <cell r="P138">
            <v>40816</v>
          </cell>
        </row>
        <row r="139">
          <cell r="D139" t="str">
            <v>計</v>
          </cell>
          <cell r="E139" t="str">
            <v>計</v>
          </cell>
        </row>
        <row r="140">
          <cell r="K140">
            <v>3606000</v>
          </cell>
          <cell r="L140">
            <v>3347000</v>
          </cell>
          <cell r="M140">
            <v>3156300</v>
          </cell>
        </row>
        <row r="141">
          <cell r="C141" t="str">
            <v>特定建築物環境衛生管理技術者業務委託</v>
          </cell>
          <cell r="D141" t="str">
            <v>厚生ビル管理株式会社
代表取締役社長
加藤　寛</v>
          </cell>
          <cell r="E141" t="str">
            <v>厚生ビル管理株式会社
代表取締役社長
加藤　寛</v>
          </cell>
          <cell r="N141" t="str">
            <v>随意契約</v>
          </cell>
          <cell r="O141">
            <v>40655</v>
          </cell>
          <cell r="Q141" t="str">
            <v>毎年更新</v>
          </cell>
          <cell r="R141" t="str">
            <v>建築物における衛生的環境の確保に関する法律第７条第１項による維持管理技術者の指定</v>
          </cell>
          <cell r="S141" t="str">
            <v>小学校施設管理費</v>
          </cell>
        </row>
        <row r="142">
          <cell r="L142">
            <v>764000</v>
          </cell>
          <cell r="M142">
            <v>107100</v>
          </cell>
          <cell r="N142">
            <v>40654</v>
          </cell>
          <cell r="O142" t="str">
            <v>～</v>
          </cell>
          <cell r="P142">
            <v>40999</v>
          </cell>
        </row>
        <row r="143">
          <cell r="B143">
            <v>2</v>
          </cell>
          <cell r="C143" t="str">
            <v>特定建築物環境衛生管理業務委託
（湯沢東小・湯沢北中）</v>
          </cell>
          <cell r="D143" t="str">
            <v>厚生ビル管理株式会社
代表取締役社長
加藤　寛</v>
          </cell>
          <cell r="E143" t="str">
            <v>厚生ビル管理株式会社
代表取締役社長
加藤　寛</v>
          </cell>
          <cell r="H143" t="str">
            <v>018-823-4074</v>
          </cell>
          <cell r="N143" t="str">
            <v>随意契約</v>
          </cell>
          <cell r="O143">
            <v>40721</v>
          </cell>
          <cell r="Q143" t="str">
            <v>毎年更新</v>
          </cell>
          <cell r="R143" t="str">
            <v>特定建築物に係る環境衛生管理業務</v>
          </cell>
          <cell r="S143" t="str">
            <v>小学校施設管理費</v>
          </cell>
        </row>
        <row r="144">
          <cell r="M144">
            <v>319935</v>
          </cell>
          <cell r="N144">
            <v>40718</v>
          </cell>
          <cell r="O144" t="str">
            <v>～</v>
          </cell>
          <cell r="P144">
            <v>40999</v>
          </cell>
        </row>
        <row r="145">
          <cell r="B145">
            <v>3</v>
          </cell>
          <cell r="C145" t="str">
            <v>特定建築物環境衛生管理業務委託（湯沢西小）</v>
          </cell>
          <cell r="D145" t="str">
            <v>厚生ビル管理株式会社
代表取締役社長
加藤　寛</v>
          </cell>
          <cell r="E145" t="str">
            <v>厚生ビル管理株式会社
代表取締役社長
加藤　寛</v>
          </cell>
          <cell r="H145" t="str">
            <v>018-823-4074</v>
          </cell>
          <cell r="N145" t="str">
            <v>随意契約</v>
          </cell>
          <cell r="O145">
            <v>40721</v>
          </cell>
          <cell r="Q145" t="str">
            <v>毎年更新</v>
          </cell>
          <cell r="R145" t="str">
            <v>特定建築物に係る環境衛生管理業務</v>
          </cell>
          <cell r="S145" t="str">
            <v>小学校施設管理費</v>
          </cell>
        </row>
        <row r="146">
          <cell r="M146">
            <v>314160</v>
          </cell>
          <cell r="N146">
            <v>40718</v>
          </cell>
          <cell r="O146" t="str">
            <v>～</v>
          </cell>
          <cell r="P146">
            <v>40999</v>
          </cell>
        </row>
        <row r="147">
          <cell r="B147">
            <v>902</v>
          </cell>
          <cell r="C147" t="str">
            <v>特定建築物環境衛生管理業務委託
（湯沢東小・湯沢北中）</v>
          </cell>
          <cell r="D147" t="str">
            <v>有限会社　環清工業
代表取締役　伊藤儀一</v>
          </cell>
          <cell r="E147" t="str">
            <v>有限会社　環清工業
代表取締役　伊藤儀一</v>
          </cell>
          <cell r="H147" t="str">
            <v>0183-73-3319</v>
          </cell>
          <cell r="N147" t="str">
            <v>随意契約</v>
          </cell>
          <cell r="O147">
            <v>40721</v>
          </cell>
          <cell r="Q147" t="str">
            <v>毎年更新</v>
          </cell>
          <cell r="R147" t="str">
            <v>特定建築物に係る環境衛生管理業務</v>
          </cell>
          <cell r="S147" t="str">
            <v>小学校施設管理費</v>
          </cell>
        </row>
        <row r="148">
          <cell r="M148">
            <v>319935</v>
          </cell>
          <cell r="N148">
            <v>40718</v>
          </cell>
          <cell r="O148" t="str">
            <v>～</v>
          </cell>
          <cell r="P148">
            <v>40999</v>
          </cell>
        </row>
        <row r="149">
          <cell r="B149">
            <v>903</v>
          </cell>
          <cell r="C149" t="str">
            <v>特定建築物環境衛生管理業務委託（湯沢西小）</v>
          </cell>
          <cell r="D149" t="str">
            <v>有限会社　環清工業
代表取締役　伊藤儀一</v>
          </cell>
          <cell r="E149" t="str">
            <v>有限会社　環清工業
代表取締役　伊藤儀一</v>
          </cell>
          <cell r="H149" t="str">
            <v>0183-73-3319</v>
          </cell>
          <cell r="N149" t="str">
            <v>随意契約</v>
          </cell>
          <cell r="O149">
            <v>40721</v>
          </cell>
          <cell r="Q149" t="str">
            <v>毎年更新</v>
          </cell>
          <cell r="R149" t="str">
            <v>特定建築物に係る環境衛生管理業務</v>
          </cell>
          <cell r="S149" t="str">
            <v>小学校施設管理費</v>
          </cell>
        </row>
        <row r="150">
          <cell r="M150">
            <v>314160</v>
          </cell>
          <cell r="N150">
            <v>40718</v>
          </cell>
          <cell r="O150" t="str">
            <v>～</v>
          </cell>
          <cell r="P150">
            <v>40999</v>
          </cell>
        </row>
        <row r="151">
          <cell r="C151" t="str">
            <v>湯沢東小学校特殊建築物定期調査業務委託</v>
          </cell>
          <cell r="D151" t="str">
            <v>株式会社　近建築設計事務所　代表取締役　早山政美</v>
          </cell>
          <cell r="E151" t="str">
            <v>株式会社　近建築設計事務所　代表取締役　早山政美</v>
          </cell>
          <cell r="N151" t="str">
            <v>随意契約</v>
          </cell>
          <cell r="O151">
            <v>40457</v>
          </cell>
          <cell r="Q151" t="str">
            <v>隔年</v>
          </cell>
          <cell r="R151" t="str">
            <v>建築基準法第12条の規定に基づく定期調査業務委託</v>
          </cell>
          <cell r="S151" t="str">
            <v>小学校施設管理費</v>
          </cell>
        </row>
        <row r="152">
          <cell r="K152">
            <v>2731000</v>
          </cell>
          <cell r="M152">
            <v>129150</v>
          </cell>
          <cell r="N152">
            <v>40456</v>
          </cell>
          <cell r="O152" t="str">
            <v>～</v>
          </cell>
          <cell r="P152">
            <v>40507</v>
          </cell>
        </row>
        <row r="153">
          <cell r="C153" t="str">
            <v>湯沢西小学校特殊建築物定期調査業務委託</v>
          </cell>
          <cell r="D153" t="str">
            <v>シグマ企画　加納設計　　　代表　加納静佳</v>
          </cell>
          <cell r="E153" t="str">
            <v>シグマ企画　加納設計　　　代表　加納静佳</v>
          </cell>
          <cell r="N153" t="str">
            <v>随意契約</v>
          </cell>
          <cell r="O153">
            <v>40457</v>
          </cell>
          <cell r="Q153" t="str">
            <v>隔年</v>
          </cell>
          <cell r="R153" t="str">
            <v>建築基準法第12条の規定に基づく定期調査業務委託</v>
          </cell>
          <cell r="S153" t="str">
            <v>小学校施設管理費</v>
          </cell>
        </row>
        <row r="154">
          <cell r="M154">
            <v>113400</v>
          </cell>
          <cell r="N154">
            <v>40456</v>
          </cell>
          <cell r="O154" t="str">
            <v>～</v>
          </cell>
          <cell r="P154">
            <v>40507</v>
          </cell>
        </row>
        <row r="155">
          <cell r="C155" t="str">
            <v>三関小学校特殊建築物定期調査業務委託</v>
          </cell>
          <cell r="D155" t="str">
            <v>株式会社　小畑設計事務所　代表取締役　佐藤眞彦</v>
          </cell>
          <cell r="E155" t="str">
            <v>株式会社　小畑設計事務所　代表取締役　佐藤眞彦</v>
          </cell>
          <cell r="N155" t="str">
            <v>随意契約</v>
          </cell>
          <cell r="O155">
            <v>40457</v>
          </cell>
          <cell r="Q155" t="str">
            <v>隔年</v>
          </cell>
          <cell r="R155" t="str">
            <v>建築基準法第12条の規定に基づく定期調査業務委託</v>
          </cell>
          <cell r="S155" t="str">
            <v>小学校施設管理費</v>
          </cell>
        </row>
        <row r="156">
          <cell r="M156">
            <v>152250</v>
          </cell>
          <cell r="N156">
            <v>40456</v>
          </cell>
          <cell r="O156" t="str">
            <v>～</v>
          </cell>
          <cell r="P156">
            <v>40507</v>
          </cell>
        </row>
        <row r="157">
          <cell r="C157" t="str">
            <v>山田小学校特殊建築物定期調査業務委託</v>
          </cell>
          <cell r="D157" t="str">
            <v>有限会社　創建築設計事務所　　　　　　　　　　　　　　　代表取締役　清水川　隆</v>
          </cell>
          <cell r="E157" t="str">
            <v>有限会社　創建築設計事務所　　　　　　　　　　　　　　　代表取締役　清水川　隆</v>
          </cell>
          <cell r="N157" t="str">
            <v>随意契約</v>
          </cell>
          <cell r="O157">
            <v>40457</v>
          </cell>
          <cell r="Q157" t="str">
            <v>隔年</v>
          </cell>
          <cell r="R157" t="str">
            <v>建築基準法第12条の規定に基づく定期調査業務委託</v>
          </cell>
          <cell r="S157" t="str">
            <v>小学校施設管理費</v>
          </cell>
        </row>
        <row r="158">
          <cell r="M158">
            <v>165900</v>
          </cell>
          <cell r="N158">
            <v>40456</v>
          </cell>
          <cell r="O158" t="str">
            <v>～</v>
          </cell>
          <cell r="P158">
            <v>40507</v>
          </cell>
        </row>
        <row r="159">
          <cell r="C159" t="str">
            <v>湯沢北小学校特殊建築物定期調査業務委託</v>
          </cell>
          <cell r="D159" t="str">
            <v>有限会社　創建築設計事務所　　　　　　　　　　　　　　　代表取締役　清水川　隆</v>
          </cell>
          <cell r="E159" t="str">
            <v>有限会社　創建築設計事務所　　　　　　　　　　　　　　　代表取締役　清水川　隆</v>
          </cell>
          <cell r="N159" t="str">
            <v>随意契約</v>
          </cell>
          <cell r="O159">
            <v>40457</v>
          </cell>
          <cell r="Q159" t="str">
            <v>隔年</v>
          </cell>
          <cell r="R159" t="str">
            <v>建築基準法第12条の規定に基づく定期調査業務委託</v>
          </cell>
          <cell r="S159" t="str">
            <v>小学校施設管理費</v>
          </cell>
        </row>
        <row r="160">
          <cell r="M160">
            <v>134400</v>
          </cell>
          <cell r="N160">
            <v>40456</v>
          </cell>
          <cell r="O160" t="str">
            <v>～</v>
          </cell>
          <cell r="P160">
            <v>40507</v>
          </cell>
        </row>
        <row r="161">
          <cell r="C161" t="str">
            <v>岩崎小学校特殊建築物定期調査業務委託</v>
          </cell>
          <cell r="D161" t="str">
            <v>有限会社　創建築設計事務所　　　　　　　　　　　　　　　代表取締役　清水川　隆</v>
          </cell>
          <cell r="E161" t="str">
            <v>有限会社　創建築設計事務所　　　　　　　　　　　　　　　代表取締役　清水川　隆</v>
          </cell>
          <cell r="N161" t="str">
            <v>随意契約</v>
          </cell>
          <cell r="O161">
            <v>40457</v>
          </cell>
          <cell r="Q161" t="str">
            <v>隔年</v>
          </cell>
          <cell r="R161" t="str">
            <v>建築基準法第12条の規定に基づく定期調査業務委託</v>
          </cell>
          <cell r="S161" t="str">
            <v>小学校施設管理費</v>
          </cell>
        </row>
        <row r="162">
          <cell r="M162">
            <v>126000</v>
          </cell>
          <cell r="N162">
            <v>40456</v>
          </cell>
          <cell r="O162" t="str">
            <v>～</v>
          </cell>
          <cell r="P162">
            <v>40507</v>
          </cell>
        </row>
        <row r="163">
          <cell r="C163" t="str">
            <v>須川小学校特殊建築物定期調査業務委託</v>
          </cell>
          <cell r="D163" t="str">
            <v>有限会社　創建築設計事務所　　　　　　　　　　　　　　　代表取締役　清水川　隆</v>
          </cell>
          <cell r="E163" t="str">
            <v>有限会社　創建築設計事務所　　　　　　　　　　　　　　　代表取締役　清水川　隆</v>
          </cell>
          <cell r="N163" t="str">
            <v>随意契約</v>
          </cell>
          <cell r="O163">
            <v>40457</v>
          </cell>
          <cell r="Q163" t="str">
            <v>隔年</v>
          </cell>
          <cell r="R163" t="str">
            <v>建築基準法第12条の規定に基づく定期調査業務委託</v>
          </cell>
          <cell r="S163" t="str">
            <v>小学校施設管理費</v>
          </cell>
        </row>
        <row r="164">
          <cell r="M164">
            <v>126000</v>
          </cell>
          <cell r="N164">
            <v>40456</v>
          </cell>
          <cell r="O164" t="str">
            <v>～</v>
          </cell>
          <cell r="P164">
            <v>40507</v>
          </cell>
        </row>
        <row r="165">
          <cell r="C165" t="str">
            <v>高松小学校特殊建築物定期調査業務委託</v>
          </cell>
          <cell r="D165" t="str">
            <v>有限会社　創建築設計事務所　　　　　　　　　　　　　　　代表取締役　清水川　隆</v>
          </cell>
          <cell r="E165" t="str">
            <v>有限会社　創建築設計事務所　　　　　　　　　　　　　　　代表取締役　清水川　隆</v>
          </cell>
          <cell r="N165" t="str">
            <v>随意契約</v>
          </cell>
          <cell r="O165">
            <v>40457</v>
          </cell>
          <cell r="Q165" t="str">
            <v>隔年</v>
          </cell>
          <cell r="R165" t="str">
            <v>建築基準法第12条の規定に基づく定期調査業務委託</v>
          </cell>
          <cell r="S165" t="str">
            <v>小学校施設管理費</v>
          </cell>
        </row>
        <row r="166">
          <cell r="M166">
            <v>118650</v>
          </cell>
          <cell r="N166">
            <v>40456</v>
          </cell>
          <cell r="O166" t="str">
            <v>～</v>
          </cell>
          <cell r="P166">
            <v>40507</v>
          </cell>
        </row>
        <row r="167">
          <cell r="C167" t="str">
            <v>稲庭小学校特殊建築物定期調査業務委託</v>
          </cell>
          <cell r="D167" t="str">
            <v>有限会社　創建築設計事務所　　　　　　　　　　　　　　　代表取締役　清水川　隆</v>
          </cell>
          <cell r="E167" t="str">
            <v>有限会社　創建築設計事務所　　　　　　　　　　　　　　　代表取締役　清水川　隆</v>
          </cell>
          <cell r="N167" t="str">
            <v>随意契約</v>
          </cell>
          <cell r="O167">
            <v>40457</v>
          </cell>
          <cell r="Q167" t="str">
            <v>隔年</v>
          </cell>
          <cell r="R167" t="str">
            <v>建築基準法第12条の規定に基づく定期調査業務委託</v>
          </cell>
          <cell r="S167" t="str">
            <v>小学校施設管理費</v>
          </cell>
        </row>
        <row r="168">
          <cell r="M168">
            <v>126000</v>
          </cell>
          <cell r="N168">
            <v>40456</v>
          </cell>
          <cell r="O168" t="str">
            <v>～</v>
          </cell>
          <cell r="P168">
            <v>40507</v>
          </cell>
        </row>
        <row r="169">
          <cell r="C169" t="str">
            <v>三梨小学校特殊建築物定期調査業務委託</v>
          </cell>
          <cell r="D169" t="str">
            <v>有限会社　創建築設計事務所　　　　　　　　　　　　　　　代表取締役　清水川　隆</v>
          </cell>
          <cell r="E169" t="str">
            <v>有限会社　創建築設計事務所　　　　　　　　　　　　　　　代表取締役　清水川　隆</v>
          </cell>
          <cell r="N169" t="str">
            <v>随意契約</v>
          </cell>
          <cell r="O169">
            <v>40457</v>
          </cell>
          <cell r="Q169" t="str">
            <v>隔年</v>
          </cell>
          <cell r="R169" t="str">
            <v>建築基準法第12条の規定に基づく定期調査業務委託</v>
          </cell>
          <cell r="S169" t="str">
            <v>小学校施設管理費</v>
          </cell>
        </row>
        <row r="170">
          <cell r="M170">
            <v>126000</v>
          </cell>
          <cell r="N170">
            <v>40456</v>
          </cell>
          <cell r="O170" t="str">
            <v>～</v>
          </cell>
          <cell r="P170">
            <v>40507</v>
          </cell>
        </row>
        <row r="171">
          <cell r="C171" t="str">
            <v>川連小学校特殊建築物定期調査業務委託</v>
          </cell>
          <cell r="D171" t="str">
            <v>有限会社　創建築設計事務所　　　　　　　　　　　　　　　代表取締役　清水川　隆</v>
          </cell>
          <cell r="E171" t="str">
            <v>有限会社　創建築設計事務所　　　　　　　　　　　　　　　代表取締役　清水川　隆</v>
          </cell>
          <cell r="N171" t="str">
            <v>随意契約</v>
          </cell>
          <cell r="O171">
            <v>40457</v>
          </cell>
          <cell r="Q171" t="str">
            <v>隔年</v>
          </cell>
          <cell r="R171" t="str">
            <v>建築基準法第12条の規定に基づく定期調査業務委託</v>
          </cell>
          <cell r="S171" t="str">
            <v>小学校施設管理費</v>
          </cell>
        </row>
        <row r="172">
          <cell r="M172">
            <v>165900</v>
          </cell>
          <cell r="N172">
            <v>40456</v>
          </cell>
          <cell r="O172" t="str">
            <v>～</v>
          </cell>
          <cell r="P172">
            <v>40507</v>
          </cell>
        </row>
        <row r="173">
          <cell r="C173" t="str">
            <v>駒形小学校特殊建築物定期調査業務委託</v>
          </cell>
          <cell r="D173" t="str">
            <v>有限会社　創建築設計事務所　　　　　　　　　　　　　　　代表取締役　清水川　隆</v>
          </cell>
          <cell r="E173" t="str">
            <v>有限会社　創建築設計事務所　　　　　　　　　　　　　　　代表取締役　清水川　隆</v>
          </cell>
          <cell r="N173" t="str">
            <v>随意契約</v>
          </cell>
          <cell r="O173">
            <v>40457</v>
          </cell>
          <cell r="Q173" t="str">
            <v>隔年</v>
          </cell>
          <cell r="R173" t="str">
            <v>建築基準法第12条の規定に基づく定期調査業務委託</v>
          </cell>
          <cell r="S173" t="str">
            <v>小学校施設管理費</v>
          </cell>
        </row>
        <row r="174">
          <cell r="M174">
            <v>134400</v>
          </cell>
          <cell r="N174">
            <v>40456</v>
          </cell>
          <cell r="O174" t="str">
            <v>～</v>
          </cell>
          <cell r="P174">
            <v>40507</v>
          </cell>
        </row>
        <row r="175">
          <cell r="C175" t="str">
            <v>横堀小学校特殊建築物定期調査業務委託</v>
          </cell>
          <cell r="D175" t="str">
            <v>株式会社　近建築設計事務所　代表取締役　早山政美</v>
          </cell>
          <cell r="E175" t="str">
            <v>株式会社　近建築設計事務所　代表取締役　早山政美</v>
          </cell>
          <cell r="N175" t="str">
            <v>随意契約</v>
          </cell>
          <cell r="O175">
            <v>40457</v>
          </cell>
          <cell r="Q175" t="str">
            <v>隔年</v>
          </cell>
          <cell r="R175" t="str">
            <v>建築基準法第12条の規定に基づく定期調査業務委託</v>
          </cell>
          <cell r="S175" t="str">
            <v>小学校施設管理費</v>
          </cell>
        </row>
        <row r="176">
          <cell r="M176">
            <v>120750</v>
          </cell>
          <cell r="N176">
            <v>40456</v>
          </cell>
          <cell r="O176" t="str">
            <v>～</v>
          </cell>
          <cell r="P176">
            <v>40507</v>
          </cell>
        </row>
        <row r="177">
          <cell r="C177" t="str">
            <v>院内小学校特殊建築物定期調査業務委託</v>
          </cell>
          <cell r="D177" t="str">
            <v>株式会社　近建築設計事務所　代表取締役　早山政美</v>
          </cell>
          <cell r="E177" t="str">
            <v>株式会社　近建築設計事務所　代表取締役　早山政美</v>
          </cell>
          <cell r="N177" t="str">
            <v>随意契約</v>
          </cell>
          <cell r="O177">
            <v>40457</v>
          </cell>
          <cell r="Q177" t="str">
            <v>隔年</v>
          </cell>
          <cell r="R177" t="str">
            <v>建築基準法第12条の規定に基づく定期調査業務委託</v>
          </cell>
          <cell r="S177" t="str">
            <v>小学校施設管理費</v>
          </cell>
        </row>
        <row r="178">
          <cell r="M178">
            <v>103950</v>
          </cell>
          <cell r="N178">
            <v>40456</v>
          </cell>
          <cell r="O178" t="str">
            <v>～</v>
          </cell>
          <cell r="P178">
            <v>40507</v>
          </cell>
        </row>
        <row r="179">
          <cell r="C179" t="str">
            <v>秋ノ宮小学校特殊建築物定期調査業務委託</v>
          </cell>
          <cell r="D179" t="str">
            <v>株式会社　近建築設計事務所　代表取締役　早山政美</v>
          </cell>
          <cell r="E179" t="str">
            <v>株式会社　近建築設計事務所　代表取締役　早山政美</v>
          </cell>
          <cell r="N179" t="str">
            <v>随意契約</v>
          </cell>
          <cell r="O179">
            <v>40457</v>
          </cell>
          <cell r="Q179" t="str">
            <v>隔年</v>
          </cell>
          <cell r="R179" t="str">
            <v>建築基準法第12条の規定に基づく定期調査業務委託</v>
          </cell>
          <cell r="S179" t="str">
            <v>小学校施設管理費</v>
          </cell>
        </row>
        <row r="180">
          <cell r="M180">
            <v>109200</v>
          </cell>
          <cell r="N180">
            <v>40456</v>
          </cell>
          <cell r="O180" t="str">
            <v>～</v>
          </cell>
          <cell r="P180">
            <v>40507</v>
          </cell>
        </row>
        <row r="181">
          <cell r="C181" t="str">
            <v>中山小学校特殊建築物定期調査業務委託</v>
          </cell>
          <cell r="D181" t="str">
            <v>株式会社　近建築設計事務所　代表取締役　早山政美</v>
          </cell>
          <cell r="E181" t="str">
            <v>株式会社　近建築設計事務所　代表取締役　早山政美</v>
          </cell>
          <cell r="N181" t="str">
            <v>随意契約</v>
          </cell>
          <cell r="O181">
            <v>40457</v>
          </cell>
          <cell r="Q181" t="str">
            <v>隔年</v>
          </cell>
          <cell r="R181" t="str">
            <v>建築基準法第12条の規定に基づく定期調査業務委託</v>
          </cell>
          <cell r="S181" t="str">
            <v>小学校施設管理費</v>
          </cell>
        </row>
        <row r="182">
          <cell r="M182">
            <v>103950</v>
          </cell>
          <cell r="N182">
            <v>40456</v>
          </cell>
          <cell r="O182" t="str">
            <v>～</v>
          </cell>
          <cell r="P182">
            <v>40507</v>
          </cell>
        </row>
        <row r="183">
          <cell r="C183" t="str">
            <v>小野小学校特殊建築物定期調査業務委託</v>
          </cell>
          <cell r="D183" t="str">
            <v>株式会社　近建築設計事務所　代表取締役　早山政美</v>
          </cell>
          <cell r="E183" t="str">
            <v>株式会社　近建築設計事務所　代表取締役　早山政美</v>
          </cell>
          <cell r="N183" t="str">
            <v>随意契約</v>
          </cell>
          <cell r="O183">
            <v>40457</v>
          </cell>
          <cell r="Q183" t="str">
            <v>隔年</v>
          </cell>
          <cell r="R183" t="str">
            <v>建築基準法第12条の規定に基づく定期調査業務委託</v>
          </cell>
          <cell r="S183" t="str">
            <v>小学校施設管理費</v>
          </cell>
        </row>
        <row r="184">
          <cell r="M184">
            <v>109200</v>
          </cell>
          <cell r="N184">
            <v>40456</v>
          </cell>
          <cell r="O184" t="str">
            <v>～</v>
          </cell>
          <cell r="P184">
            <v>40507</v>
          </cell>
        </row>
        <row r="185">
          <cell r="C185" t="str">
            <v>皆瀬小学校特殊建築物定期調査業務委託</v>
          </cell>
          <cell r="D185" t="str">
            <v>株式会社　近建築設計事務所　代表取締役　早山政美</v>
          </cell>
          <cell r="E185" t="str">
            <v>株式会社　近建築設計事務所　代表取締役　早山政美</v>
          </cell>
          <cell r="N185" t="str">
            <v>随意契約</v>
          </cell>
          <cell r="O185">
            <v>40457</v>
          </cell>
          <cell r="Q185" t="str">
            <v>隔年</v>
          </cell>
          <cell r="R185" t="str">
            <v>建築基準法第12条の規定に基づく定期調査業務委託</v>
          </cell>
          <cell r="S185" t="str">
            <v>小学校施設管理費</v>
          </cell>
        </row>
        <row r="186">
          <cell r="M186">
            <v>75600</v>
          </cell>
          <cell r="N186">
            <v>40456</v>
          </cell>
          <cell r="O186" t="str">
            <v>～</v>
          </cell>
          <cell r="P186">
            <v>40507</v>
          </cell>
        </row>
        <row r="187">
          <cell r="D187" t="str">
            <v>計</v>
          </cell>
          <cell r="E187" t="str">
            <v>計</v>
          </cell>
        </row>
        <row r="188">
          <cell r="K188">
            <v>2731000</v>
          </cell>
          <cell r="L188">
            <v>0</v>
          </cell>
          <cell r="M188">
            <v>2240700</v>
          </cell>
        </row>
        <row r="189">
          <cell r="B189">
            <v>43</v>
          </cell>
          <cell r="C189" t="str">
            <v>湯沢西小学校エレベーター
保守点検業務委託</v>
          </cell>
          <cell r="D189" t="str">
            <v>東芝エレベーター株式会社東北支社
支社長　村山岳司</v>
          </cell>
          <cell r="E189" t="str">
            <v>東芝エレベーター株式会社
東北支社秋田営業所</v>
          </cell>
          <cell r="F189" t="str">
            <v>〒010-0001
秋田市中通2-4-19
商工中金第一生命秋田ビル</v>
          </cell>
          <cell r="G189" t="str">
            <v>018-835-6322</v>
          </cell>
          <cell r="H189" t="str">
            <v>018-835-6376</v>
          </cell>
          <cell r="I189" t="str">
            <v>所長：小島弘一、担当：加藤定志</v>
          </cell>
          <cell r="N189" t="str">
            <v>随意契約</v>
          </cell>
          <cell r="O189">
            <v>40634</v>
          </cell>
          <cell r="Q189" t="str">
            <v>毎年更新</v>
          </cell>
          <cell r="R189" t="str">
            <v>エレベーターの保守点検業務</v>
          </cell>
          <cell r="S189" t="str">
            <v>小学校施設管理費</v>
          </cell>
        </row>
        <row r="190">
          <cell r="K190">
            <v>1634000</v>
          </cell>
          <cell r="L190">
            <v>1319000</v>
          </cell>
          <cell r="M190">
            <v>567000</v>
          </cell>
          <cell r="N190">
            <v>40634</v>
          </cell>
          <cell r="O190" t="str">
            <v>～</v>
          </cell>
          <cell r="P190">
            <v>40999</v>
          </cell>
        </row>
        <row r="191">
          <cell r="B191">
            <v>44</v>
          </cell>
          <cell r="C191" t="str">
            <v>須川小学校小荷物専用昇降機保守点検業務委託</v>
          </cell>
          <cell r="D191" t="str">
            <v>菱明三菱電機機器販売株式会社　　　　　　　　　　　　　　取締役社長　寶田謙一</v>
          </cell>
          <cell r="E191" t="str">
            <v>菱明三菱電機機器販売
株式会社</v>
          </cell>
          <cell r="G191" t="str">
            <v>018-862-5511</v>
          </cell>
          <cell r="H191" t="str">
            <v>018-865-1099</v>
          </cell>
          <cell r="N191" t="str">
            <v>随意契約</v>
          </cell>
          <cell r="O191">
            <v>40634</v>
          </cell>
          <cell r="Q191" t="str">
            <v>毎年更新</v>
          </cell>
          <cell r="R191" t="str">
            <v>小荷物専用昇降機の保守点検業務</v>
          </cell>
          <cell r="S191" t="str">
            <v>小学校施設管理費</v>
          </cell>
        </row>
        <row r="192">
          <cell r="K192">
            <v>1067000</v>
          </cell>
          <cell r="M192">
            <v>116802</v>
          </cell>
          <cell r="N192">
            <v>40634</v>
          </cell>
          <cell r="O192" t="str">
            <v>～</v>
          </cell>
          <cell r="P192">
            <v>40999</v>
          </cell>
        </row>
        <row r="193">
          <cell r="B193">
            <v>45</v>
          </cell>
          <cell r="C193" t="str">
            <v>稲庭小学校小荷物専用昇降機保守点検業務委託</v>
          </cell>
          <cell r="D193" t="str">
            <v>クマリフト株式会社
東北支店　
支店長　荘司　豊</v>
          </cell>
          <cell r="E193" t="str">
            <v>クマリフト株式会社　
東北支店</v>
          </cell>
          <cell r="G193" t="str">
            <v>022-288-6000</v>
          </cell>
          <cell r="H193" t="str">
            <v>022-288-0800</v>
          </cell>
          <cell r="N193" t="str">
            <v>随意契約</v>
          </cell>
          <cell r="O193">
            <v>40634</v>
          </cell>
          <cell r="Q193" t="str">
            <v>毎年更新</v>
          </cell>
          <cell r="R193" t="str">
            <v>小荷物専用昇降機の保守点検業務</v>
          </cell>
          <cell r="S193" t="str">
            <v>小学校施設管理費</v>
          </cell>
        </row>
        <row r="194">
          <cell r="K194">
            <v>950198</v>
          </cell>
          <cell r="M194">
            <v>93240</v>
          </cell>
          <cell r="N194">
            <v>40634</v>
          </cell>
          <cell r="O194" t="str">
            <v>～</v>
          </cell>
          <cell r="P194">
            <v>40999</v>
          </cell>
        </row>
        <row r="195">
          <cell r="B195">
            <v>42</v>
          </cell>
          <cell r="C195" t="str">
            <v>湯沢東小学校・湯沢北中学校エレベーター
保守点検業務委託</v>
          </cell>
          <cell r="D195" t="str">
            <v>株式会社 日立ビルシステム東北支社
支社長　大沼　誠</v>
          </cell>
          <cell r="E195" t="str">
            <v>株式会社 日立ビルシステム
東北支社 秋田営業所</v>
          </cell>
          <cell r="G195" t="str">
            <v>018-864-6886</v>
          </cell>
          <cell r="H195" t="str">
            <v>018-864-3070</v>
          </cell>
          <cell r="I195" t="str">
            <v>佐藤健二</v>
          </cell>
          <cell r="N195" t="str">
            <v>随意契約</v>
          </cell>
          <cell r="O195">
            <v>40725</v>
          </cell>
          <cell r="Q195" t="str">
            <v>毎年更新</v>
          </cell>
          <cell r="R195" t="str">
            <v>エレベーターの保守点検業務</v>
          </cell>
          <cell r="S195" t="str">
            <v>小学校施設管理費</v>
          </cell>
        </row>
        <row r="196">
          <cell r="K196">
            <v>634694</v>
          </cell>
          <cell r="M196">
            <v>406350</v>
          </cell>
          <cell r="N196">
            <v>40723</v>
          </cell>
          <cell r="O196" t="str">
            <v>～</v>
          </cell>
          <cell r="P196">
            <v>40999</v>
          </cell>
        </row>
        <row r="197">
          <cell r="C197" t="str">
            <v>川連小学校
芝生維持管理業務委託</v>
          </cell>
          <cell r="D197" t="str">
            <v>造園業　藤植木
代表　後藤　悦朗</v>
          </cell>
          <cell r="E197" t="str">
            <v>造園業　藤植木
代表　後藤　悦朗</v>
          </cell>
          <cell r="N197" t="str">
            <v>随意契約</v>
          </cell>
          <cell r="O197">
            <v>40690</v>
          </cell>
          <cell r="Q197" t="str">
            <v>毎年更新</v>
          </cell>
          <cell r="R197" t="str">
            <v>芝生の薬剤散布等の維持管理業務</v>
          </cell>
          <cell r="S197" t="str">
            <v>小学校施設管理費</v>
          </cell>
        </row>
        <row r="198">
          <cell r="K198">
            <v>856958</v>
          </cell>
          <cell r="L198">
            <v>315000</v>
          </cell>
          <cell r="M198">
            <v>222264</v>
          </cell>
          <cell r="N198">
            <v>40689</v>
          </cell>
          <cell r="O198" t="str">
            <v>～</v>
          </cell>
          <cell r="P198">
            <v>40816</v>
          </cell>
        </row>
        <row r="199">
          <cell r="D199" t="str">
            <v>計</v>
          </cell>
          <cell r="E199" t="str">
            <v>計</v>
          </cell>
        </row>
        <row r="200">
          <cell r="K200">
            <v>1444000</v>
          </cell>
          <cell r="L200">
            <v>1634000</v>
          </cell>
          <cell r="M200">
            <v>1405656</v>
          </cell>
        </row>
        <row r="201">
          <cell r="C201" t="str">
            <v>小学校費</v>
          </cell>
          <cell r="D201" t="str">
            <v>合計</v>
          </cell>
          <cell r="E201" t="str">
            <v>合計</v>
          </cell>
        </row>
        <row r="202">
          <cell r="K202">
            <v>1444000</v>
          </cell>
          <cell r="L202">
            <v>12656900</v>
          </cell>
        </row>
        <row r="203">
          <cell r="B203">
            <v>18</v>
          </cell>
          <cell r="C203" t="str">
            <v>湯沢南中学校自家用電気工作物保安管理業務委託</v>
          </cell>
          <cell r="D203" t="str">
            <v>一般財団法人　東北電気保安協会　秋田事業本部　
事業本部長　伊藤　純一</v>
          </cell>
          <cell r="E203" t="str">
            <v>一般財団法人　東北電気保安協会　秋田事業本部　
事業本部長　伊藤　純一</v>
          </cell>
          <cell r="F203" t="str">
            <v>契約者名称変更予定</v>
          </cell>
          <cell r="J203">
            <v>999</v>
          </cell>
          <cell r="M203">
            <v>128142</v>
          </cell>
          <cell r="N203" t="str">
            <v>随意契約</v>
          </cell>
          <cell r="O203">
            <v>40634</v>
          </cell>
          <cell r="Q203" t="str">
            <v>毎年更新</v>
          </cell>
          <cell r="R203" t="str">
            <v>自家用電気工作物の保安管理業務委託</v>
          </cell>
          <cell r="S203" t="str">
            <v>中学校施設管理費</v>
          </cell>
        </row>
        <row r="204">
          <cell r="K204">
            <v>3345000</v>
          </cell>
          <cell r="L204">
            <v>853000</v>
          </cell>
          <cell r="N204">
            <v>40634</v>
          </cell>
          <cell r="O204" t="str">
            <v>～</v>
          </cell>
          <cell r="P204">
            <v>40999</v>
          </cell>
        </row>
        <row r="205">
          <cell r="B205">
            <v>19</v>
          </cell>
          <cell r="C205" t="str">
            <v>山田中学校自家用電気工作物保安管理業務委託</v>
          </cell>
          <cell r="D205" t="str">
            <v>一般財団法人　東北電気保安協会　秋田事業本部　
事業本部長　伊藤　純一</v>
          </cell>
          <cell r="E205" t="str">
            <v>一般財団法人　東北電気保安協会　秋田事業本部　
事業本部長　伊藤　純一</v>
          </cell>
          <cell r="J205">
            <v>999</v>
          </cell>
          <cell r="M205">
            <v>128142</v>
          </cell>
          <cell r="N205" t="str">
            <v>随意契約</v>
          </cell>
          <cell r="O205">
            <v>40634</v>
          </cell>
          <cell r="Q205" t="str">
            <v>毎年更新</v>
          </cell>
          <cell r="R205" t="str">
            <v>自家用電気工作物の保安管理業務委託</v>
          </cell>
          <cell r="S205" t="str">
            <v>中学校施設管理費</v>
          </cell>
        </row>
        <row r="206">
          <cell r="K206">
            <v>3216858</v>
          </cell>
          <cell r="N206">
            <v>40634</v>
          </cell>
          <cell r="O206" t="str">
            <v>～</v>
          </cell>
          <cell r="P206">
            <v>40999</v>
          </cell>
        </row>
        <row r="207">
          <cell r="B207">
            <v>20</v>
          </cell>
          <cell r="C207" t="str">
            <v>須川中学校自家用電気工作物保安管理業務委託</v>
          </cell>
          <cell r="D207" t="str">
            <v>一般財団法人　東北電気保安協会　秋田事業本部　
事業本部長　伊藤　純一</v>
          </cell>
          <cell r="E207" t="str">
            <v>一般財団法人　東北電気保安協会　秋田事業本部　
事業本部長　伊藤　純一</v>
          </cell>
          <cell r="J207">
            <v>999</v>
          </cell>
          <cell r="M207">
            <v>140616</v>
          </cell>
          <cell r="N207" t="str">
            <v>随意契約</v>
          </cell>
          <cell r="O207">
            <v>40634</v>
          </cell>
          <cell r="Q207" t="str">
            <v>毎年更新</v>
          </cell>
          <cell r="R207" t="str">
            <v>自家用電気工作物の保安管理業務委託</v>
          </cell>
          <cell r="S207" t="str">
            <v>中学校施設管理費</v>
          </cell>
        </row>
        <row r="208">
          <cell r="K208">
            <v>3088716</v>
          </cell>
          <cell r="N208">
            <v>40634</v>
          </cell>
          <cell r="O208" t="str">
            <v>～</v>
          </cell>
          <cell r="P208">
            <v>40999</v>
          </cell>
        </row>
        <row r="209">
          <cell r="B209">
            <v>21</v>
          </cell>
          <cell r="C209" t="str">
            <v>稲川中学校自家用電気工作物保安管理業務委託</v>
          </cell>
          <cell r="D209" t="str">
            <v>一般財団法人　東北電気保安協会　秋田事業本部　
事業本部長　伊藤　純一</v>
          </cell>
          <cell r="E209" t="str">
            <v>一般財団法人　東北電気保安協会　秋田事業本部　
事業本部長　伊藤　純一</v>
          </cell>
          <cell r="J209">
            <v>999</v>
          </cell>
          <cell r="M209">
            <v>171234</v>
          </cell>
          <cell r="N209" t="str">
            <v>随意契約</v>
          </cell>
          <cell r="O209">
            <v>40634</v>
          </cell>
          <cell r="Q209" t="str">
            <v>毎年更新</v>
          </cell>
          <cell r="R209" t="str">
            <v>自家用電気工作物の保安管理業務委託</v>
          </cell>
          <cell r="S209" t="str">
            <v>中学校施設管理費</v>
          </cell>
        </row>
        <row r="210">
          <cell r="K210">
            <v>2948100</v>
          </cell>
          <cell r="N210">
            <v>40634</v>
          </cell>
          <cell r="O210" t="str">
            <v>～</v>
          </cell>
          <cell r="P210">
            <v>40999</v>
          </cell>
        </row>
        <row r="211">
          <cell r="B211">
            <v>22</v>
          </cell>
          <cell r="C211" t="str">
            <v>雄勝中学校自家用電気工作物保安管理業務委託</v>
          </cell>
          <cell r="D211" t="str">
            <v>一般財団法人　東北電気保安協会　秋田事業本部　
事業本部長　伊藤　純一</v>
          </cell>
          <cell r="E211" t="str">
            <v>一般財団法人　東北電気保安協会　秋田事業本部　
事業本部長　伊藤　純一</v>
          </cell>
          <cell r="J211">
            <v>999</v>
          </cell>
          <cell r="M211">
            <v>143766</v>
          </cell>
          <cell r="N211" t="str">
            <v>随意契約</v>
          </cell>
          <cell r="O211">
            <v>40634</v>
          </cell>
          <cell r="Q211" t="str">
            <v>毎年更新</v>
          </cell>
          <cell r="R211" t="str">
            <v>自家用電気工作物の保安管理業務委託</v>
          </cell>
          <cell r="S211" t="str">
            <v>中学校施設管理費</v>
          </cell>
        </row>
        <row r="212">
          <cell r="K212">
            <v>2776866</v>
          </cell>
          <cell r="N212">
            <v>40634</v>
          </cell>
          <cell r="O212" t="str">
            <v>～</v>
          </cell>
          <cell r="P212">
            <v>40999</v>
          </cell>
        </row>
        <row r="213">
          <cell r="B213">
            <v>23</v>
          </cell>
          <cell r="C213" t="str">
            <v>皆瀬中学校自家用電気工作物保安管理業務委託</v>
          </cell>
          <cell r="D213" t="str">
            <v>一般財団法人　東北電気保安協会　秋田事業本部　
事業本部長　伊藤　純一</v>
          </cell>
          <cell r="E213" t="str">
            <v>一般財団法人　東北電気保安協会　秋田事業本部　
事業本部長　伊藤　純一</v>
          </cell>
          <cell r="J213">
            <v>999</v>
          </cell>
          <cell r="M213">
            <v>140616</v>
          </cell>
          <cell r="N213" t="str">
            <v>随意契約</v>
          </cell>
          <cell r="O213">
            <v>40634</v>
          </cell>
          <cell r="Q213" t="str">
            <v>毎年更新</v>
          </cell>
          <cell r="R213" t="str">
            <v>自家用電気工作物の保安管理業務委託</v>
          </cell>
          <cell r="S213" t="str">
            <v>中学校施設管理費</v>
          </cell>
        </row>
        <row r="214">
          <cell r="K214">
            <v>2633100</v>
          </cell>
          <cell r="N214">
            <v>40634</v>
          </cell>
          <cell r="O214" t="str">
            <v>～</v>
          </cell>
          <cell r="P214">
            <v>40999</v>
          </cell>
        </row>
        <row r="215">
          <cell r="B215">
            <v>39</v>
          </cell>
          <cell r="C215" t="str">
            <v>湯沢南中学校浄化槽保守点検及び清掃業務委託</v>
          </cell>
          <cell r="D215" t="str">
            <v>合資会社　県南清掃興業
代表社員　高橋七十一</v>
          </cell>
          <cell r="E215" t="str">
            <v>合資会社　県南清掃興業
代表社員　高橋七十一</v>
          </cell>
          <cell r="G215" t="str">
            <v>72-2833</v>
          </cell>
          <cell r="H215" t="str">
            <v>72-2823</v>
          </cell>
          <cell r="N215" t="str">
            <v>随意契約</v>
          </cell>
          <cell r="O215">
            <v>40634</v>
          </cell>
          <cell r="Q215" t="str">
            <v>毎年更新</v>
          </cell>
          <cell r="R215" t="str">
            <v>浄化槽の保守点検・清掃業務委託</v>
          </cell>
          <cell r="S215" t="str">
            <v>中学校施設管理費</v>
          </cell>
        </row>
        <row r="216">
          <cell r="K216">
            <v>2492484</v>
          </cell>
          <cell r="L216">
            <v>1157000</v>
          </cell>
          <cell r="M216">
            <v>579285</v>
          </cell>
          <cell r="N216">
            <v>40634</v>
          </cell>
          <cell r="O216" t="str">
            <v>～</v>
          </cell>
          <cell r="P216">
            <v>40999</v>
          </cell>
        </row>
        <row r="217">
          <cell r="B217">
            <v>40</v>
          </cell>
          <cell r="C217" t="str">
            <v>須川中学校浄化槽保守点検及び清掃業務委託</v>
          </cell>
          <cell r="D217" t="str">
            <v>県南衛生合資会社　
代表社員　平元　豊</v>
          </cell>
          <cell r="E217" t="str">
            <v>県南衛生合資会社　
代表社員　平元　豊</v>
          </cell>
          <cell r="G217" t="str">
            <v>73-2507</v>
          </cell>
          <cell r="H217" t="str">
            <v>72-5119</v>
          </cell>
          <cell r="N217" t="str">
            <v>随意契約</v>
          </cell>
          <cell r="O217">
            <v>40634</v>
          </cell>
          <cell r="Q217" t="str">
            <v>毎年更新</v>
          </cell>
          <cell r="R217" t="str">
            <v>浄化槽の保守点検・清掃業務委託</v>
          </cell>
          <cell r="S217" t="str">
            <v>中学校施設管理費</v>
          </cell>
        </row>
        <row r="218">
          <cell r="K218">
            <v>1913199</v>
          </cell>
          <cell r="M218">
            <v>125160</v>
          </cell>
          <cell r="N218">
            <v>40634</v>
          </cell>
          <cell r="O218" t="str">
            <v>～</v>
          </cell>
          <cell r="P218">
            <v>40999</v>
          </cell>
        </row>
        <row r="219">
          <cell r="B219">
            <v>41</v>
          </cell>
          <cell r="C219" t="str">
            <v>雄勝中学校浄化槽保守点検及び清掃業務委託</v>
          </cell>
          <cell r="D219" t="str">
            <v>有限会社　雄勝清掃社　
代表取締役　平元　豊</v>
          </cell>
          <cell r="E219" t="str">
            <v>有限会社　雄勝清掃社　
代表取締役　平元　豊</v>
          </cell>
          <cell r="G219" t="str">
            <v>52-2011</v>
          </cell>
          <cell r="H219" t="str">
            <v>52-5193</v>
          </cell>
          <cell r="N219" t="str">
            <v>随意契約</v>
          </cell>
          <cell r="O219">
            <v>40269</v>
          </cell>
          <cell r="Q219" t="str">
            <v>毎年更新</v>
          </cell>
          <cell r="R219" t="str">
            <v>浄化槽の保守点検・清掃業務委託</v>
          </cell>
          <cell r="S219" t="str">
            <v>中学校施設管理費</v>
          </cell>
        </row>
        <row r="220">
          <cell r="K220">
            <v>1580664</v>
          </cell>
          <cell r="M220">
            <v>245175</v>
          </cell>
          <cell r="N220">
            <v>40634</v>
          </cell>
          <cell r="O220" t="str">
            <v>～</v>
          </cell>
          <cell r="P220">
            <v>40999</v>
          </cell>
        </row>
        <row r="221">
          <cell r="C221" t="str">
            <v>湯沢地区中学校消防用設備等保守点検業務委託</v>
          </cell>
          <cell r="D221" t="str">
            <v>有限会社　セフティ　
代表取締役　佐々木勝孝</v>
          </cell>
          <cell r="E221" t="str">
            <v>有限会社　セフティ　
代表取締役　佐々木勝孝</v>
          </cell>
          <cell r="N221" t="str">
            <v>随意契約</v>
          </cell>
          <cell r="O221">
            <v>40690</v>
          </cell>
          <cell r="Q221" t="str">
            <v>毎年更新</v>
          </cell>
          <cell r="R221" t="str">
            <v>消防用設備等の保守点検業務委託</v>
          </cell>
          <cell r="S221" t="str">
            <v>中学校施設管理費</v>
          </cell>
        </row>
        <row r="222">
          <cell r="K222">
            <v>1163289</v>
          </cell>
          <cell r="L222">
            <v>886000</v>
          </cell>
          <cell r="M222">
            <v>516600</v>
          </cell>
          <cell r="N222">
            <v>40689</v>
          </cell>
          <cell r="O222" t="str">
            <v>～</v>
          </cell>
          <cell r="P222">
            <v>40999</v>
          </cell>
        </row>
        <row r="223">
          <cell r="C223" t="str">
            <v>稲川中学校消防用設備等保守点検業務委託</v>
          </cell>
          <cell r="D223" t="str">
            <v>株式会社　高義商会　
代表取締役　高橋功</v>
          </cell>
          <cell r="E223" t="str">
            <v>株式会社　高義商会　
代表取締役　高橋功</v>
          </cell>
          <cell r="N223" t="str">
            <v>随意契約</v>
          </cell>
          <cell r="O223">
            <v>40690</v>
          </cell>
          <cell r="Q223" t="str">
            <v>毎年更新</v>
          </cell>
          <cell r="R223" t="str">
            <v>消防用設備等の保守点検業務委託</v>
          </cell>
          <cell r="S223" t="str">
            <v>中学校施設管理費</v>
          </cell>
        </row>
        <row r="224">
          <cell r="K224">
            <v>646689</v>
          </cell>
          <cell r="M224">
            <v>105000</v>
          </cell>
          <cell r="N224">
            <v>40689</v>
          </cell>
          <cell r="O224" t="str">
            <v>～</v>
          </cell>
          <cell r="P224">
            <v>40999</v>
          </cell>
        </row>
        <row r="225">
          <cell r="C225" t="str">
            <v>雄勝中学校消防用設備等保守点検業務委託</v>
          </cell>
          <cell r="D225" t="str">
            <v>株式会社　旺住　
代表取締役　佐々木栄一</v>
          </cell>
          <cell r="E225" t="str">
            <v>株式会社　旺住　
代表取締役　佐々木栄一</v>
          </cell>
          <cell r="N225" t="str">
            <v>随意契約</v>
          </cell>
          <cell r="O225">
            <v>40690</v>
          </cell>
          <cell r="Q225" t="str">
            <v>毎年更新</v>
          </cell>
          <cell r="R225" t="str">
            <v>消防用設備等の保守点検業務委託</v>
          </cell>
          <cell r="S225" t="str">
            <v>中学校施設管理費</v>
          </cell>
        </row>
        <row r="226">
          <cell r="K226">
            <v>541689</v>
          </cell>
          <cell r="M226">
            <v>165900</v>
          </cell>
          <cell r="N226">
            <v>40689</v>
          </cell>
          <cell r="O226" t="str">
            <v>～</v>
          </cell>
          <cell r="P226">
            <v>40999</v>
          </cell>
        </row>
        <row r="227">
          <cell r="C227" t="str">
            <v>皆瀬中学校消防用設備等保守点検業務委託</v>
          </cell>
          <cell r="D227" t="str">
            <v>有限会社　セフティ　
代表取締役　佐々木勝孝</v>
          </cell>
          <cell r="E227" t="str">
            <v>有限会社　セフティ　
代表取締役　佐々木勝孝</v>
          </cell>
          <cell r="N227" t="str">
            <v>随意契約</v>
          </cell>
          <cell r="O227">
            <v>40690</v>
          </cell>
          <cell r="Q227" t="str">
            <v>毎年更新</v>
          </cell>
          <cell r="R227" t="str">
            <v>消防用設備等の保守点検業務委託</v>
          </cell>
          <cell r="S227" t="str">
            <v>中学校施設管理費</v>
          </cell>
        </row>
        <row r="228">
          <cell r="K228">
            <v>375789</v>
          </cell>
          <cell r="M228">
            <v>97650</v>
          </cell>
          <cell r="N228">
            <v>40689</v>
          </cell>
          <cell r="O228" t="str">
            <v>～</v>
          </cell>
          <cell r="P228">
            <v>40999</v>
          </cell>
        </row>
        <row r="229">
          <cell r="C229" t="str">
            <v>管内中学校プール循環浄化装置保守点検業務委託</v>
          </cell>
          <cell r="D229" t="str">
            <v>東邦産業株式会社　
代表取締役　浅野裕美子</v>
          </cell>
          <cell r="E229" t="str">
            <v>東邦産業株式会社　
代表取締役　浅野裕美子</v>
          </cell>
          <cell r="N229" t="str">
            <v>指名競争入札</v>
          </cell>
          <cell r="O229">
            <v>40690</v>
          </cell>
          <cell r="Q229" t="str">
            <v>毎年更新</v>
          </cell>
          <cell r="R229" t="str">
            <v>プール循環浄化装置の保守点検業務委託</v>
          </cell>
          <cell r="S229" t="str">
            <v>中学校施設管理費</v>
          </cell>
        </row>
        <row r="230">
          <cell r="K230">
            <v>1335489</v>
          </cell>
          <cell r="L230">
            <v>189000</v>
          </cell>
          <cell r="M230">
            <v>129150</v>
          </cell>
          <cell r="N230">
            <v>40689</v>
          </cell>
          <cell r="O230" t="str">
            <v>～</v>
          </cell>
          <cell r="P230">
            <v>40816</v>
          </cell>
        </row>
        <row r="231">
          <cell r="C231" t="str">
            <v>湯沢北中学校体育館暖房機保守清掃整備業務委託</v>
          </cell>
          <cell r="D231" t="str">
            <v>株式会社　鈴木空調機器
代表取締役　鈴木充</v>
          </cell>
          <cell r="E231" t="str">
            <v>株式会社　鈴木空調機器
代表取締役　鈴木充</v>
          </cell>
          <cell r="N231" t="str">
            <v>随意契約</v>
          </cell>
          <cell r="O231">
            <v>40819</v>
          </cell>
          <cell r="Q231" t="str">
            <v>毎年更新</v>
          </cell>
          <cell r="R231" t="str">
            <v>体育館暖房機の保守・清掃整備業務委託</v>
          </cell>
          <cell r="S231" t="str">
            <v>中学校施設管理費</v>
          </cell>
        </row>
        <row r="232">
          <cell r="L232">
            <v>321000</v>
          </cell>
          <cell r="M232">
            <v>158550</v>
          </cell>
          <cell r="N232">
            <v>40814</v>
          </cell>
          <cell r="O232" t="str">
            <v>～</v>
          </cell>
          <cell r="P232">
            <v>40999</v>
          </cell>
        </row>
        <row r="233">
          <cell r="C233" t="str">
            <v>須川中学校体育館暖房機保守清掃整備業務委託</v>
          </cell>
          <cell r="D233" t="str">
            <v>株式会社　鈴木空調機器
代表取締役　鈴木充</v>
          </cell>
          <cell r="E233" t="str">
            <v>株式会社　鈴木空調機器
代表取締役　鈴木充</v>
          </cell>
          <cell r="N233" t="str">
            <v>随意契約</v>
          </cell>
          <cell r="O233">
            <v>40819</v>
          </cell>
          <cell r="Q233" t="str">
            <v>毎年更新</v>
          </cell>
          <cell r="R233" t="str">
            <v>体育館暖房機の保守・清掃整備業務委託</v>
          </cell>
          <cell r="S233" t="str">
            <v>中学校施設管理費</v>
          </cell>
        </row>
        <row r="234">
          <cell r="M234">
            <v>100642</v>
          </cell>
          <cell r="N234">
            <v>40814</v>
          </cell>
          <cell r="O234" t="str">
            <v>～</v>
          </cell>
          <cell r="P234">
            <v>40999</v>
          </cell>
        </row>
        <row r="235">
          <cell r="D235" t="str">
            <v>計</v>
          </cell>
          <cell r="E235" t="str">
            <v>計</v>
          </cell>
        </row>
        <row r="236">
          <cell r="K236">
            <v>4146000</v>
          </cell>
          <cell r="L236">
            <v>4146000</v>
          </cell>
          <cell r="M236">
            <v>3075628</v>
          </cell>
        </row>
        <row r="237">
          <cell r="C237" t="str">
            <v>湯沢南中学校ボイラー保守・清掃整備業務委託</v>
          </cell>
          <cell r="D237" t="str">
            <v>川重冷熱工業株式会社
仙台支店　
支店長　大沼徳久</v>
          </cell>
          <cell r="E237" t="str">
            <v>川重冷熱工業株式会社
仙台支店</v>
          </cell>
          <cell r="G237" t="str">
            <v>022-266-5121</v>
          </cell>
          <cell r="H237" t="str">
            <v>022-266-5126</v>
          </cell>
          <cell r="N237" t="str">
            <v>随意契約</v>
          </cell>
          <cell r="O237">
            <v>40634</v>
          </cell>
          <cell r="Q237" t="str">
            <v>毎年更新</v>
          </cell>
          <cell r="R237" t="str">
            <v>ボイラーの保守・清掃整備業務委託</v>
          </cell>
          <cell r="S237" t="str">
            <v>中学校施設管理費</v>
          </cell>
        </row>
        <row r="238">
          <cell r="K238">
            <v>1515000</v>
          </cell>
          <cell r="L238">
            <v>873000</v>
          </cell>
          <cell r="M238">
            <v>220500</v>
          </cell>
          <cell r="N238">
            <v>40634</v>
          </cell>
          <cell r="O238" t="str">
            <v>～</v>
          </cell>
          <cell r="P238">
            <v>40999</v>
          </cell>
        </row>
        <row r="239">
          <cell r="B239">
            <v>31</v>
          </cell>
          <cell r="C239" t="str">
            <v>山田中学校ボイラー保守・清掃整備業務委託</v>
          </cell>
          <cell r="D239" t="str">
            <v>株式会社　ヤマキチ商店
代表取締役　茜谷浩二</v>
          </cell>
          <cell r="E239" t="str">
            <v>株式会社　ヤマキチ商店</v>
          </cell>
          <cell r="G239" t="str">
            <v>018-862-6171</v>
          </cell>
          <cell r="H239" t="str">
            <v>018-862-0971</v>
          </cell>
          <cell r="N239" t="str">
            <v>随意契約</v>
          </cell>
          <cell r="O239">
            <v>40269</v>
          </cell>
          <cell r="Q239" t="str">
            <v>毎年更新</v>
          </cell>
          <cell r="R239" t="str">
            <v>ボイラーの保守・清掃整備業務委託</v>
          </cell>
          <cell r="S239" t="str">
            <v>中学校施設管理費</v>
          </cell>
        </row>
        <row r="240">
          <cell r="K240">
            <v>1294500</v>
          </cell>
          <cell r="M240">
            <v>157500</v>
          </cell>
          <cell r="N240">
            <v>40634</v>
          </cell>
          <cell r="O240" t="str">
            <v>～</v>
          </cell>
          <cell r="P240">
            <v>40999</v>
          </cell>
        </row>
        <row r="241">
          <cell r="B241">
            <v>32</v>
          </cell>
          <cell r="C241" t="str">
            <v>須川中学校ボイラー保守・清掃整備業務委託</v>
          </cell>
          <cell r="D241" t="str">
            <v>株式会社　鈴木空調機器
代表取締役　鈴木充</v>
          </cell>
          <cell r="E241" t="str">
            <v>株式会社　鈴木空調機器</v>
          </cell>
          <cell r="G241" t="str">
            <v>018-868-3411</v>
          </cell>
          <cell r="H241" t="str">
            <v>018-868-0616</v>
          </cell>
          <cell r="N241" t="str">
            <v>随意契約</v>
          </cell>
          <cell r="O241">
            <v>40269</v>
          </cell>
          <cell r="Q241" t="str">
            <v>毎年更新</v>
          </cell>
          <cell r="R241" t="str">
            <v>ボイラーの保守・清掃整備業務委託</v>
          </cell>
          <cell r="S241" t="str">
            <v>中学校施設管理費</v>
          </cell>
        </row>
        <row r="242">
          <cell r="K242">
            <v>1137000</v>
          </cell>
          <cell r="M242">
            <v>121800</v>
          </cell>
          <cell r="N242">
            <v>40634</v>
          </cell>
          <cell r="O242" t="str">
            <v>～</v>
          </cell>
          <cell r="P242">
            <v>40999</v>
          </cell>
        </row>
        <row r="243">
          <cell r="C243" t="str">
            <v>雄勝中学校ボイラー保守・清掃整備業務委託</v>
          </cell>
          <cell r="D243" t="str">
            <v>川重冷熱工業株式会社
仙台支店　
支店長　大沼徳久</v>
          </cell>
          <cell r="E243" t="str">
            <v>川重冷熱工業株式会社
仙台支店</v>
          </cell>
          <cell r="G243" t="str">
            <v>022-266-5121</v>
          </cell>
          <cell r="H243" t="str">
            <v>022-266-5126</v>
          </cell>
          <cell r="N243" t="str">
            <v>随意契約</v>
          </cell>
          <cell r="O243">
            <v>40269</v>
          </cell>
          <cell r="Q243" t="str">
            <v>毎年更新</v>
          </cell>
          <cell r="R243" t="str">
            <v>ボイラーの保守・清掃整備業務委託</v>
          </cell>
          <cell r="S243" t="str">
            <v>中学校施設管理費</v>
          </cell>
        </row>
        <row r="244">
          <cell r="K244">
            <v>1015200</v>
          </cell>
          <cell r="M244">
            <v>372750</v>
          </cell>
          <cell r="N244">
            <v>40634</v>
          </cell>
          <cell r="O244" t="str">
            <v>～</v>
          </cell>
          <cell r="P244">
            <v>40999</v>
          </cell>
        </row>
        <row r="245">
          <cell r="C245" t="str">
            <v>管内中学校貯水槽清掃業務委託</v>
          </cell>
          <cell r="D245" t="str">
            <v>有限会社　環清工業　
代表取締役　伊藤儀一</v>
          </cell>
          <cell r="E245" t="str">
            <v>有限会社　環清工業　
代表取締役　伊藤儀一</v>
          </cell>
          <cell r="N245" t="str">
            <v>指名競争入札</v>
          </cell>
          <cell r="O245">
            <v>40747</v>
          </cell>
          <cell r="Q245" t="str">
            <v>毎年更新</v>
          </cell>
          <cell r="R245" t="str">
            <v>貯水槽の清掃業務委託</v>
          </cell>
          <cell r="S245" t="str">
            <v>中学校施設管理費</v>
          </cell>
        </row>
        <row r="246">
          <cell r="L246">
            <v>227000</v>
          </cell>
          <cell r="M246">
            <v>226800</v>
          </cell>
          <cell r="N246">
            <v>40366</v>
          </cell>
          <cell r="O246" t="str">
            <v>～</v>
          </cell>
          <cell r="P246">
            <v>40816</v>
          </cell>
        </row>
        <row r="247">
          <cell r="C247" t="str">
            <v>管内中学校地下タンク埋設配管漏洩検査及び清掃業務委託</v>
          </cell>
          <cell r="D247" t="str">
            <v>イワタニ東北株式会社　
秋田支店横手営業所　
所長　佐々木龍哉</v>
          </cell>
          <cell r="E247" t="str">
            <v>イワタニ東北株式会社　
秋田支店横手営業所　
所長　佐々木龍哉</v>
          </cell>
          <cell r="N247" t="str">
            <v>指名競争入札</v>
          </cell>
          <cell r="O247">
            <v>40739</v>
          </cell>
          <cell r="Q247" t="str">
            <v>毎年更新</v>
          </cell>
          <cell r="R247" t="str">
            <v>地下貯油タンク等の漏洩検査・清掃業務委託</v>
          </cell>
          <cell r="S247" t="str">
            <v>中学校施設管理費</v>
          </cell>
        </row>
        <row r="248">
          <cell r="K248">
            <v>414750</v>
          </cell>
          <cell r="L248">
            <v>415000</v>
          </cell>
          <cell r="M248">
            <v>344400</v>
          </cell>
          <cell r="N248">
            <v>40738</v>
          </cell>
          <cell r="O248" t="str">
            <v>～</v>
          </cell>
          <cell r="P248">
            <v>40816</v>
          </cell>
        </row>
        <row r="249">
          <cell r="D249" t="str">
            <v>計</v>
          </cell>
          <cell r="E249" t="str">
            <v>計</v>
          </cell>
        </row>
        <row r="250">
          <cell r="K250">
            <v>1854000</v>
          </cell>
          <cell r="L250">
            <v>1854000</v>
          </cell>
          <cell r="M250">
            <v>1443750</v>
          </cell>
        </row>
        <row r="251">
          <cell r="C251" t="str">
            <v>湯沢北中学校特殊建築物定期調査業務委託</v>
          </cell>
          <cell r="D251" t="str">
            <v>株式会社　近建築設計事務所　代表取締役　早山政美</v>
          </cell>
          <cell r="E251" t="str">
            <v>株式会社　近建築設計事務所　代表取締役　早山政美</v>
          </cell>
          <cell r="N251" t="str">
            <v>随意契約</v>
          </cell>
          <cell r="O251">
            <v>40457</v>
          </cell>
          <cell r="Q251" t="str">
            <v>隔年</v>
          </cell>
          <cell r="R251" t="str">
            <v>建築基準法第12条の規定に基づく定期調査業務委託</v>
          </cell>
          <cell r="S251" t="str">
            <v>中学校施設管理費</v>
          </cell>
        </row>
        <row r="252">
          <cell r="K252">
            <v>4581000</v>
          </cell>
          <cell r="M252">
            <v>175350</v>
          </cell>
          <cell r="N252">
            <v>40456</v>
          </cell>
          <cell r="O252" t="str">
            <v>～</v>
          </cell>
          <cell r="P252">
            <v>40507</v>
          </cell>
        </row>
        <row r="253">
          <cell r="C253" t="str">
            <v>山田中学校特殊建築物定期調査業務委託</v>
          </cell>
          <cell r="D253" t="str">
            <v>シグマ企画　加納設計　　　代表　加納静佳</v>
          </cell>
          <cell r="E253" t="str">
            <v>シグマ企画　加納設計　　　代表　加納静佳</v>
          </cell>
          <cell r="N253" t="str">
            <v>随意契約</v>
          </cell>
          <cell r="O253">
            <v>40457</v>
          </cell>
          <cell r="Q253" t="str">
            <v>隔年</v>
          </cell>
          <cell r="R253" t="str">
            <v>建築基準法第12条の規定に基づく定期調査業務委託</v>
          </cell>
          <cell r="S253" t="str">
            <v>中学校施設管理費</v>
          </cell>
        </row>
        <row r="254">
          <cell r="M254">
            <v>113400</v>
          </cell>
          <cell r="N254">
            <v>40456</v>
          </cell>
          <cell r="O254" t="str">
            <v>～</v>
          </cell>
          <cell r="P254">
            <v>40507</v>
          </cell>
        </row>
        <row r="255">
          <cell r="C255" t="str">
            <v>須川中学校特殊建築物定期調査業務委託</v>
          </cell>
          <cell r="D255" t="str">
            <v>シグマ企画　加納設計　　　代表　加納静佳</v>
          </cell>
          <cell r="E255" t="str">
            <v>シグマ企画　加納設計　　　代表　加納静佳</v>
          </cell>
          <cell r="N255" t="str">
            <v>随意契約</v>
          </cell>
          <cell r="O255">
            <v>40457</v>
          </cell>
          <cell r="Q255" t="str">
            <v>隔年</v>
          </cell>
          <cell r="R255" t="str">
            <v>建築基準法第12条の規定に基づく定期調査業務委託</v>
          </cell>
          <cell r="S255" t="str">
            <v>中学校施設管理費</v>
          </cell>
        </row>
        <row r="256">
          <cell r="M256">
            <v>107100</v>
          </cell>
          <cell r="N256">
            <v>40456</v>
          </cell>
          <cell r="O256" t="str">
            <v>～</v>
          </cell>
          <cell r="P256">
            <v>40507</v>
          </cell>
        </row>
        <row r="257">
          <cell r="C257" t="str">
            <v>湯沢南中学校特殊建築物定期調査業務委託</v>
          </cell>
          <cell r="D257" t="str">
            <v>株式会社　近建築設計事務所　代表取締役　早山政美</v>
          </cell>
          <cell r="E257" t="str">
            <v>株式会社　近建築設計事務所　代表取締役　早山政美</v>
          </cell>
          <cell r="N257" t="str">
            <v>随意契約</v>
          </cell>
          <cell r="O257">
            <v>40457</v>
          </cell>
          <cell r="Q257" t="str">
            <v>隔年</v>
          </cell>
          <cell r="R257" t="str">
            <v>建築基準法第12条の規定に基づく定期調査業務委託</v>
          </cell>
          <cell r="S257" t="str">
            <v>中学校施設管理費</v>
          </cell>
        </row>
        <row r="258">
          <cell r="M258">
            <v>206850</v>
          </cell>
          <cell r="N258">
            <v>40456</v>
          </cell>
          <cell r="O258" t="str">
            <v>～</v>
          </cell>
          <cell r="P258">
            <v>40507</v>
          </cell>
        </row>
        <row r="259">
          <cell r="C259" t="str">
            <v>稲川中学校特殊建築物定期調査業務委託</v>
          </cell>
          <cell r="D259" t="str">
            <v>株式会社　小畑設計事務所　代表取締役　佐藤眞彦</v>
          </cell>
          <cell r="E259" t="str">
            <v>株式会社　小畑設計事務所　代表取締役　佐藤眞彦</v>
          </cell>
          <cell r="N259" t="str">
            <v>随意契約</v>
          </cell>
          <cell r="O259">
            <v>40457</v>
          </cell>
          <cell r="Q259" t="str">
            <v>隔年</v>
          </cell>
          <cell r="R259" t="str">
            <v>建築基準法第12条の規定に基づく定期調査業務委託</v>
          </cell>
          <cell r="S259" t="str">
            <v>中学校施設管理費</v>
          </cell>
        </row>
        <row r="260">
          <cell r="M260">
            <v>97650</v>
          </cell>
          <cell r="N260">
            <v>40456</v>
          </cell>
          <cell r="O260" t="str">
            <v>～</v>
          </cell>
          <cell r="P260">
            <v>40507</v>
          </cell>
        </row>
        <row r="261">
          <cell r="C261" t="str">
            <v>雄勝中学校特殊建築物定期調査業務委託</v>
          </cell>
          <cell r="D261" t="str">
            <v>シグマ企画　加納設計　　　代表　加納静佳</v>
          </cell>
          <cell r="E261" t="str">
            <v>シグマ企画　加納設計　　　代表　加納静佳</v>
          </cell>
          <cell r="N261" t="str">
            <v>随意契約</v>
          </cell>
          <cell r="O261">
            <v>40457</v>
          </cell>
          <cell r="Q261" t="str">
            <v>隔年</v>
          </cell>
          <cell r="R261" t="str">
            <v>建築基準法第12条の規定に基づく定期調査業務委託</v>
          </cell>
          <cell r="S261" t="str">
            <v>中学校施設管理費</v>
          </cell>
        </row>
        <row r="262">
          <cell r="M262">
            <v>165900</v>
          </cell>
          <cell r="N262">
            <v>40456</v>
          </cell>
          <cell r="O262" t="str">
            <v>～</v>
          </cell>
          <cell r="P262">
            <v>40507</v>
          </cell>
        </row>
        <row r="263">
          <cell r="C263" t="str">
            <v>皆瀬中学校特殊建築物定期調査業務委託</v>
          </cell>
          <cell r="D263" t="str">
            <v>株式会社　近建築設計事務所　代表取締役　早山政美</v>
          </cell>
          <cell r="E263" t="str">
            <v>株式会社　近建築設計事務所　代表取締役　早山政美</v>
          </cell>
          <cell r="N263" t="str">
            <v>随意契約</v>
          </cell>
          <cell r="O263">
            <v>40457</v>
          </cell>
          <cell r="Q263" t="str">
            <v>隔年</v>
          </cell>
          <cell r="R263" t="str">
            <v>建築基準法第12条の規定に基づく定期調査業務委託</v>
          </cell>
          <cell r="S263" t="str">
            <v>中学校施設管理費</v>
          </cell>
        </row>
        <row r="264">
          <cell r="M264">
            <v>75600</v>
          </cell>
          <cell r="N264">
            <v>40456</v>
          </cell>
          <cell r="O264" t="str">
            <v>～</v>
          </cell>
          <cell r="P264">
            <v>40507</v>
          </cell>
        </row>
        <row r="265">
          <cell r="C265" t="str">
            <v>稲川中学校排水設備設計業務委託</v>
          </cell>
          <cell r="D265" t="str">
            <v>有限会社ウヌマ地域総研湯沢支社　代表取締役会長　鵜沼順二郎</v>
          </cell>
          <cell r="E265" t="str">
            <v>有限会社ウヌマ地域総研湯沢支社　代表取締役会長　鵜沼順二郎</v>
          </cell>
          <cell r="N265" t="str">
            <v>随意契約</v>
          </cell>
          <cell r="O265">
            <v>40484</v>
          </cell>
          <cell r="R265" t="str">
            <v>稲川中学校排水設備接続に伴う設計業務委託</v>
          </cell>
          <cell r="S265" t="str">
            <v>中学校施設管理費</v>
          </cell>
        </row>
        <row r="266">
          <cell r="M266">
            <v>1260000</v>
          </cell>
          <cell r="N266">
            <v>40483</v>
          </cell>
          <cell r="O266" t="str">
            <v>～</v>
          </cell>
          <cell r="P266">
            <v>40560</v>
          </cell>
        </row>
        <row r="267">
          <cell r="D267" t="str">
            <v>計</v>
          </cell>
          <cell r="E267" t="str">
            <v>計</v>
          </cell>
        </row>
        <row r="268">
          <cell r="K268">
            <v>4581000</v>
          </cell>
          <cell r="L268">
            <v>4581000</v>
          </cell>
          <cell r="M268">
            <v>2201850</v>
          </cell>
        </row>
        <row r="269">
          <cell r="B269">
            <v>46</v>
          </cell>
          <cell r="C269" t="str">
            <v>湯沢南中学校小荷物専用昇降機保守点検業務委託</v>
          </cell>
          <cell r="D269" t="str">
            <v>クマリフト株式会社　
東北支店　
支店長　荘司　豊</v>
          </cell>
          <cell r="E269" t="str">
            <v>クマリフト株式会社　
東北支店　
支店長　荘司　豊</v>
          </cell>
          <cell r="G269" t="str">
            <v>022-288-6000</v>
          </cell>
          <cell r="H269" t="str">
            <v>022-288-0800</v>
          </cell>
          <cell r="N269" t="str">
            <v>随意契約</v>
          </cell>
          <cell r="O269">
            <v>40634</v>
          </cell>
          <cell r="Q269" t="str">
            <v>毎年更新</v>
          </cell>
          <cell r="R269" t="str">
            <v>小荷物専用昇降機の保守点検業務</v>
          </cell>
          <cell r="S269" t="str">
            <v>中学校施設管理費</v>
          </cell>
        </row>
        <row r="270">
          <cell r="K270">
            <v>205000</v>
          </cell>
          <cell r="L270">
            <v>205000</v>
          </cell>
          <cell r="M270">
            <v>117600</v>
          </cell>
          <cell r="N270">
            <v>40634</v>
          </cell>
          <cell r="O270" t="str">
            <v>～</v>
          </cell>
          <cell r="P270">
            <v>40999</v>
          </cell>
        </row>
        <row r="271">
          <cell r="B271">
            <v>47</v>
          </cell>
          <cell r="C271" t="str">
            <v>稲川中学校小荷物専用昇降機保守点検業務委託</v>
          </cell>
          <cell r="D271" t="str">
            <v>クマリフト株式会社　
東北支店　
支店長　荘司　豊</v>
          </cell>
          <cell r="E271" t="str">
            <v>クマリフト株式会社　
東北支店　
支店長　荘司　豊</v>
          </cell>
          <cell r="G271" t="str">
            <v>022-288-6000</v>
          </cell>
          <cell r="H271" t="str">
            <v>022-288-0800</v>
          </cell>
          <cell r="N271" t="str">
            <v>随意契約</v>
          </cell>
          <cell r="O271">
            <v>40634</v>
          </cell>
          <cell r="Q271" t="str">
            <v>毎年更新</v>
          </cell>
          <cell r="R271" t="str">
            <v>小荷物専用昇降機の保守点検業務</v>
          </cell>
          <cell r="S271" t="str">
            <v>中学校施設管理費</v>
          </cell>
        </row>
        <row r="272">
          <cell r="K272">
            <v>87400</v>
          </cell>
          <cell r="M272">
            <v>86940</v>
          </cell>
          <cell r="N272">
            <v>40634</v>
          </cell>
          <cell r="O272" t="str">
            <v>～</v>
          </cell>
          <cell r="P272">
            <v>40999</v>
          </cell>
        </row>
        <row r="273">
          <cell r="B273">
            <v>48</v>
          </cell>
          <cell r="C273" t="str">
            <v>雄勝中学校小荷物専用昇降機保守点検業務委託</v>
          </cell>
          <cell r="D273" t="str">
            <v>クマリフト株式会社　
東北支店　
支店長　荘司　豊</v>
          </cell>
          <cell r="E273" t="str">
            <v>クマリフト株式会社　
東北支店　
支店長　荘司　豊</v>
          </cell>
          <cell r="G273" t="str">
            <v>022-288-6000</v>
          </cell>
          <cell r="H273" t="str">
            <v>022-288-0800</v>
          </cell>
          <cell r="N273" t="str">
            <v>随意契約</v>
          </cell>
          <cell r="O273">
            <v>40634</v>
          </cell>
          <cell r="Q273" t="str">
            <v>毎年更新</v>
          </cell>
          <cell r="R273" t="str">
            <v>小荷物専用昇降機の保守点検業務</v>
          </cell>
          <cell r="S273" t="str">
            <v>中学校施設管理費</v>
          </cell>
        </row>
        <row r="274">
          <cell r="K274">
            <v>87400</v>
          </cell>
          <cell r="M274">
            <v>86940</v>
          </cell>
          <cell r="N274">
            <v>40634</v>
          </cell>
          <cell r="O274" t="str">
            <v>～</v>
          </cell>
          <cell r="P274">
            <v>40999</v>
          </cell>
        </row>
        <row r="275">
          <cell r="D275" t="str">
            <v>計</v>
          </cell>
          <cell r="E275" t="str">
            <v>計</v>
          </cell>
        </row>
        <row r="276">
          <cell r="K276">
            <v>258000</v>
          </cell>
          <cell r="L276">
            <v>258000</v>
          </cell>
          <cell r="M276">
            <v>291480</v>
          </cell>
        </row>
        <row r="277">
          <cell r="C277" t="str">
            <v>統合小学校・湯沢北中学校校舎・屋内運動場改築工事監理業務委託</v>
          </cell>
          <cell r="D277" t="str">
            <v>有限会社　村田弘建築設計事務所　代表取締役　　　　村田　弘</v>
          </cell>
          <cell r="E277" t="str">
            <v>有限会社　村田弘建築設計事務所　代表取締役　　　　村田　弘</v>
          </cell>
          <cell r="N277" t="str">
            <v>随意契約</v>
          </cell>
          <cell r="O277">
            <v>40074</v>
          </cell>
          <cell r="R277" t="str">
            <v>統合小学校・湯沢北中学校校舎・屋内運動場改築工事に伴う監理業務</v>
          </cell>
          <cell r="S277" t="str">
            <v>統合小学校・湯沢北中学校建築事業</v>
          </cell>
        </row>
        <row r="278">
          <cell r="K278">
            <v>38923000</v>
          </cell>
          <cell r="M278">
            <v>19673000</v>
          </cell>
          <cell r="N278">
            <v>40073</v>
          </cell>
          <cell r="O278" t="str">
            <v>～</v>
          </cell>
          <cell r="P278" t="str">
            <v>工事の目的物が引渡されるまで</v>
          </cell>
        </row>
        <row r="279">
          <cell r="C279" t="str">
            <v>湯沢東小学校校舎施設解体工事実施設計業務委託</v>
          </cell>
          <cell r="D279" t="str">
            <v>株式会社　草階建築創作所　代表取締役　渡邊淳悦</v>
          </cell>
          <cell r="E279" t="str">
            <v>株式会社　草階建築創作所　代表取締役　渡邊淳悦</v>
          </cell>
          <cell r="N279" t="str">
            <v>指名競争入札</v>
          </cell>
          <cell r="O279">
            <v>40389</v>
          </cell>
          <cell r="R279" t="str">
            <v>湯沢東小学校校舎施設解体工事に伴う積算書及び図面作成業務</v>
          </cell>
          <cell r="S279" t="str">
            <v>統合小学校・湯沢北中学校建築事業</v>
          </cell>
        </row>
        <row r="280">
          <cell r="M280">
            <v>1995000</v>
          </cell>
          <cell r="N280">
            <v>40388</v>
          </cell>
          <cell r="O280" t="str">
            <v>～</v>
          </cell>
          <cell r="P280">
            <v>40512</v>
          </cell>
        </row>
        <row r="281">
          <cell r="C281" t="str">
            <v>湯沢北中学校校舎施設解体工事実施設計業務委託</v>
          </cell>
          <cell r="D281" t="str">
            <v>株式会社　草階建築創作所　代表取締役　渡邊淳悦</v>
          </cell>
          <cell r="E281" t="str">
            <v>株式会社　草階建築創作所　代表取締役　渡邊淳悦</v>
          </cell>
          <cell r="N281" t="str">
            <v>指名競争入札</v>
          </cell>
          <cell r="O281">
            <v>40389</v>
          </cell>
          <cell r="R281" t="str">
            <v>湯沢北中学校校舎施設解体工事に伴う積算書及び図面作成業務</v>
          </cell>
          <cell r="S281" t="str">
            <v>統合小学校・湯沢北中学校建築事業</v>
          </cell>
        </row>
        <row r="282">
          <cell r="M282">
            <v>1911000</v>
          </cell>
          <cell r="N282">
            <v>40388</v>
          </cell>
          <cell r="O282" t="str">
            <v>～</v>
          </cell>
          <cell r="P282">
            <v>40512</v>
          </cell>
        </row>
        <row r="283">
          <cell r="C283" t="str">
            <v>統合小学校プール建築工事実施設計業務委託</v>
          </cell>
          <cell r="D283" t="str">
            <v xml:space="preserve">株式会社　コスモス設計　　代表取締役　安田勇二 
</v>
          </cell>
          <cell r="E283" t="str">
            <v xml:space="preserve">株式会社　コスモス設計　　代表取締役　安田勇二 
</v>
          </cell>
          <cell r="N283" t="str">
            <v>指名競争入札</v>
          </cell>
          <cell r="O283">
            <v>40389</v>
          </cell>
          <cell r="R283" t="str">
            <v>統合小学校プール建築工事に伴う積算書及び図面作成業務</v>
          </cell>
          <cell r="S283" t="str">
            <v>統合小学校・湯沢北中学校建築事業</v>
          </cell>
        </row>
        <row r="284">
          <cell r="M284">
            <v>1365000</v>
          </cell>
          <cell r="N284">
            <v>40388</v>
          </cell>
          <cell r="O284" t="str">
            <v>～</v>
          </cell>
          <cell r="P284">
            <v>40532</v>
          </cell>
        </row>
        <row r="285">
          <cell r="C285" t="str">
            <v>湯沢北中学校武道場建築工事実施設計業務委託</v>
          </cell>
          <cell r="D285" t="str">
            <v>有限会社　村田弘建築設計事務所　代表取締役　　　　村田　弘</v>
          </cell>
          <cell r="E285" t="str">
            <v>有限会社　村田弘建築設計事務所　代表取締役　　　　村田　弘</v>
          </cell>
          <cell r="N285" t="str">
            <v>指名競争入札</v>
          </cell>
          <cell r="O285">
            <v>40389</v>
          </cell>
          <cell r="R285" t="str">
            <v>湯沢北中学校武道場建築工事に伴う積算書及び図面作成業務</v>
          </cell>
          <cell r="S285" t="str">
            <v>統合小学校・湯沢北中学校建築事業</v>
          </cell>
        </row>
        <row r="286">
          <cell r="M286">
            <v>3885000</v>
          </cell>
          <cell r="N286">
            <v>40388</v>
          </cell>
          <cell r="O286" t="str">
            <v>～</v>
          </cell>
          <cell r="P286">
            <v>40532</v>
          </cell>
        </row>
        <row r="287">
          <cell r="C287" t="str">
            <v>統合小学校屋外トイレ兼物置建築工事実施設計業務委託</v>
          </cell>
          <cell r="D287" t="str">
            <v>有限会社　村田弘建築設計事務所　代表取締役　　　　村田　弘</v>
          </cell>
          <cell r="E287" t="str">
            <v>有限会社　村田弘建築設計事務所　代表取締役　　　　村田　弘</v>
          </cell>
          <cell r="N287" t="str">
            <v>指名競争入札</v>
          </cell>
          <cell r="O287">
            <v>40396</v>
          </cell>
          <cell r="R287" t="str">
            <v>統合小学校屋外トイレ兼物置建築工事に伴う積算書及び図面作成業務</v>
          </cell>
          <cell r="S287" t="str">
            <v>統合小学校・湯沢北中学校建築事業</v>
          </cell>
        </row>
        <row r="288">
          <cell r="M288">
            <v>787500</v>
          </cell>
          <cell r="N288">
            <v>40395</v>
          </cell>
          <cell r="O288" t="str">
            <v>～</v>
          </cell>
          <cell r="P288">
            <v>40532</v>
          </cell>
        </row>
        <row r="289">
          <cell r="D289" t="str">
            <v>計</v>
          </cell>
          <cell r="E289" t="str">
            <v>計</v>
          </cell>
        </row>
        <row r="290">
          <cell r="K290">
            <v>38923000</v>
          </cell>
          <cell r="L290">
            <v>38923000</v>
          </cell>
          <cell r="M290">
            <v>29616500</v>
          </cell>
        </row>
        <row r="291">
          <cell r="C291" t="str">
            <v>雄勝中学校特別教室棟給水管改修工事実施設計業務委託</v>
          </cell>
          <cell r="D291" t="str">
            <v>シグマ企画　加納設計　　　代表　加納静佳</v>
          </cell>
          <cell r="E291" t="str">
            <v>シグマ企画　加納設計　　　代表　加納静佳</v>
          </cell>
          <cell r="N291" t="str">
            <v>随意契約</v>
          </cell>
          <cell r="O291">
            <v>40324</v>
          </cell>
          <cell r="R291" t="str">
            <v>雄勝中学校特別教室棟給水管改修工事に伴う積算書及び図面作成業務</v>
          </cell>
          <cell r="S291" t="str">
            <v>中学校施設改修事業</v>
          </cell>
        </row>
        <row r="292">
          <cell r="K292">
            <v>1739000</v>
          </cell>
          <cell r="M292">
            <v>260400</v>
          </cell>
          <cell r="N292">
            <v>40323</v>
          </cell>
          <cell r="O292" t="str">
            <v>～</v>
          </cell>
          <cell r="P292">
            <v>40350</v>
          </cell>
        </row>
        <row r="293">
          <cell r="C293" t="str">
            <v>皆瀬中学校非常階段改修工事実施設計業務委託</v>
          </cell>
          <cell r="D293" t="str">
            <v>シグマ企画　加納設計　　　代表　加納静佳</v>
          </cell>
          <cell r="E293" t="str">
            <v>シグマ企画　加納設計　　　代表　加納静佳</v>
          </cell>
          <cell r="N293" t="str">
            <v>随意契約</v>
          </cell>
          <cell r="O293">
            <v>40324</v>
          </cell>
          <cell r="R293" t="str">
            <v>皆瀬中学校非常階段改修工事に伴う積算書及び図面作成業務</v>
          </cell>
          <cell r="S293" t="str">
            <v>中学校施設改修事業</v>
          </cell>
        </row>
        <row r="294">
          <cell r="M294">
            <v>245700</v>
          </cell>
          <cell r="N294">
            <v>40323</v>
          </cell>
          <cell r="O294" t="str">
            <v>～</v>
          </cell>
          <cell r="P294">
            <v>40350</v>
          </cell>
        </row>
        <row r="295">
          <cell r="C295" t="str">
            <v>雄勝中学校体育館屋根改修工事実施設計業務委託</v>
          </cell>
          <cell r="D295" t="str">
            <v>みらい設計一級建築士事務所　高橋一秀</v>
          </cell>
          <cell r="E295" t="str">
            <v>みらい設計一級建築士事務所　高橋一秀</v>
          </cell>
          <cell r="N295" t="str">
            <v>随意契約</v>
          </cell>
          <cell r="O295">
            <v>40324</v>
          </cell>
          <cell r="R295" t="str">
            <v>雄勝中学校体育館屋根改修工事に伴う積算書及び図面作成業務</v>
          </cell>
          <cell r="S295" t="str">
            <v>中学校施設改修事業</v>
          </cell>
        </row>
        <row r="296">
          <cell r="M296">
            <v>1029000</v>
          </cell>
          <cell r="N296">
            <v>40323</v>
          </cell>
          <cell r="O296" t="str">
            <v>～</v>
          </cell>
          <cell r="P296">
            <v>40359</v>
          </cell>
        </row>
        <row r="297">
          <cell r="C297" t="str">
            <v>湯沢南中学校体育館外壁改修工事実施設計業務委託</v>
          </cell>
          <cell r="D297" t="str">
            <v>株式会社 コスモス設計
代表取締役　安田勇二</v>
          </cell>
          <cell r="E297" t="str">
            <v>株式会社 コスモス設計
代表取締役　安田勇二</v>
          </cell>
          <cell r="N297" t="str">
            <v>随意契約</v>
          </cell>
          <cell r="O297">
            <v>40694</v>
          </cell>
          <cell r="R297" t="str">
            <v>湯沢南中学校体育館外壁改修工事に伴う積算書及び図面作成業務</v>
          </cell>
          <cell r="S297" t="str">
            <v>中学校施設改修事業（きめ細かな交付金事業）</v>
          </cell>
        </row>
        <row r="298">
          <cell r="L298">
            <v>466000</v>
          </cell>
          <cell r="M298">
            <v>438900</v>
          </cell>
          <cell r="N298">
            <v>40693</v>
          </cell>
          <cell r="O298" t="str">
            <v>～</v>
          </cell>
          <cell r="P298">
            <v>40714</v>
          </cell>
        </row>
        <row r="299">
          <cell r="C299" t="str">
            <v>山田中学校食堂棟屋根改修工事実施設計業務委託</v>
          </cell>
          <cell r="D299" t="str">
            <v>みらい設計
一級建築士事務所
高橋一秀</v>
          </cell>
          <cell r="E299" t="str">
            <v>みらい設計
一級建築士事務所
高橋一秀</v>
          </cell>
          <cell r="N299" t="str">
            <v>随意契約</v>
          </cell>
          <cell r="O299">
            <v>40694</v>
          </cell>
          <cell r="R299" t="str">
            <v>山田中学校食堂棟屋根改修工事に伴う積算書及び図面作成業務</v>
          </cell>
          <cell r="S299" t="str">
            <v>中学校施設改修事業（きめ細かな交付金事業）</v>
          </cell>
        </row>
        <row r="300">
          <cell r="L300">
            <v>401000</v>
          </cell>
          <cell r="M300">
            <v>367500</v>
          </cell>
          <cell r="N300">
            <v>40693</v>
          </cell>
          <cell r="O300" t="str">
            <v>～</v>
          </cell>
          <cell r="P300">
            <v>40714</v>
          </cell>
        </row>
        <row r="301">
          <cell r="C301" t="str">
            <v>山田中学校自転車置場改修工事実施設計業務委託</v>
          </cell>
          <cell r="D301" t="str">
            <v>みらい設計
一級建築士事務所
高橋一秀</v>
          </cell>
          <cell r="E301" t="str">
            <v>みらい設計
一級建築士事務所
高橋一秀</v>
          </cell>
          <cell r="N301" t="str">
            <v>随意契約</v>
          </cell>
          <cell r="O301">
            <v>40694</v>
          </cell>
          <cell r="R301" t="str">
            <v>山田中学校自転車置場改修工事に伴う積算書及び図面作成業務</v>
          </cell>
          <cell r="S301" t="str">
            <v>中学校施設改修事業（きめ細かな交付金事業）</v>
          </cell>
        </row>
        <row r="302">
          <cell r="L302">
            <v>254000</v>
          </cell>
          <cell r="M302">
            <v>231000</v>
          </cell>
          <cell r="N302">
            <v>40693</v>
          </cell>
          <cell r="O302" t="str">
            <v>～</v>
          </cell>
          <cell r="P302">
            <v>40714</v>
          </cell>
        </row>
        <row r="303">
          <cell r="C303" t="str">
            <v>湯沢北中学校
武道場建築工事
監理業務委託</v>
          </cell>
          <cell r="D303" t="str">
            <v>有限会社 
村田弘建築設計事務所
代表取締役　村田　弘</v>
          </cell>
          <cell r="E303" t="str">
            <v>有限会社 
村田弘建築設計事務所
代表取締役　村田　弘</v>
          </cell>
          <cell r="N303" t="str">
            <v>随意契約</v>
          </cell>
          <cell r="O303">
            <v>40725</v>
          </cell>
          <cell r="R303" t="str">
            <v>湯沢北中学校武道場建築工事に伴う監理業務</v>
          </cell>
          <cell r="S303" t="str">
            <v>統合小学校・湯沢北中学校建築事業</v>
          </cell>
        </row>
        <row r="304">
          <cell r="L304">
            <v>3443000</v>
          </cell>
          <cell r="M304">
            <v>2100000</v>
          </cell>
          <cell r="N304">
            <v>40724</v>
          </cell>
          <cell r="O304" t="str">
            <v>～</v>
          </cell>
          <cell r="P304" t="str">
            <v>工事の目的物が引渡されるまで</v>
          </cell>
        </row>
        <row r="305">
          <cell r="C305" t="str">
            <v>湯沢東小学校プール
建築工事監理業務委託</v>
          </cell>
          <cell r="D305" t="str">
            <v>株式会社 コスモス設計
代表取締役　安田勇二</v>
          </cell>
          <cell r="E305" t="str">
            <v>株式会社 コスモス設計
代表取締役　安田勇二</v>
          </cell>
          <cell r="N305" t="str">
            <v>随意契約</v>
          </cell>
          <cell r="O305">
            <v>40767</v>
          </cell>
          <cell r="R305" t="str">
            <v>湯沢東小学校プール建築工事に伴う監理業務</v>
          </cell>
          <cell r="S305" t="str">
            <v>統合小学校・湯沢北中学校建築事業</v>
          </cell>
        </row>
        <row r="306">
          <cell r="L306">
            <v>2723000</v>
          </cell>
          <cell r="M306">
            <v>1018500</v>
          </cell>
          <cell r="N306">
            <v>40766</v>
          </cell>
          <cell r="O306" t="str">
            <v>～</v>
          </cell>
          <cell r="P306" t="str">
            <v>工事の目的物が引渡されるまで</v>
          </cell>
        </row>
        <row r="307">
          <cell r="C307" t="str">
            <v>稲川中学校体育館・渡り廊下屋根修繕工事実施設計業務委託</v>
          </cell>
          <cell r="D307" t="str">
            <v>シグマ企画　加納設計
代表　加納静佳</v>
          </cell>
          <cell r="E307" t="str">
            <v>シグマ企画　加納設計
代表　加納静佳</v>
          </cell>
          <cell r="N307" t="str">
            <v>随意契約</v>
          </cell>
          <cell r="O307">
            <v>40731</v>
          </cell>
          <cell r="R307" t="str">
            <v>稲川中学校体育館・渡り廊下屋根修繕工事に伴う積算書及び図面作成業務</v>
          </cell>
          <cell r="S307" t="str">
            <v>中学校施設管理費</v>
          </cell>
        </row>
        <row r="308">
          <cell r="L308">
            <v>334000</v>
          </cell>
          <cell r="M308">
            <v>308700</v>
          </cell>
          <cell r="N308">
            <v>40730</v>
          </cell>
          <cell r="O308" t="str">
            <v>～</v>
          </cell>
          <cell r="P308">
            <v>40746</v>
          </cell>
        </row>
        <row r="309">
          <cell r="C309" t="str">
            <v>須川小学校上水道接続工事実施設計業務委託</v>
          </cell>
          <cell r="D309" t="str">
            <v>有限会社 
創建築設計事務所
代表取締役　清水川　隆</v>
          </cell>
          <cell r="E309" t="str">
            <v>有限会社 
創建築設計事務所
代表取締役　清水川　隆</v>
          </cell>
          <cell r="N309" t="str">
            <v>随意契約</v>
          </cell>
          <cell r="O309">
            <v>40738</v>
          </cell>
          <cell r="R309" t="str">
            <v>須川小学校上水道接続工事に伴う積算書及び図面作成業務</v>
          </cell>
          <cell r="S309" t="str">
            <v>小学校施設管理費</v>
          </cell>
        </row>
        <row r="310">
          <cell r="L310">
            <v>130000</v>
          </cell>
          <cell r="M310">
            <v>94500</v>
          </cell>
          <cell r="N310">
            <v>40737</v>
          </cell>
          <cell r="O310" t="str">
            <v>～</v>
          </cell>
          <cell r="P310">
            <v>40786</v>
          </cell>
        </row>
        <row r="311">
          <cell r="C311" t="str">
            <v>須川中学校上水道接続工事実施設計業務委託</v>
          </cell>
          <cell r="D311" t="str">
            <v>有限会社 
創建築設計事務所
代表取締役　清水川　隆</v>
          </cell>
          <cell r="E311" t="str">
            <v>有限会社 
創建築設計事務所
代表取締役　清水川　隆</v>
          </cell>
          <cell r="N311" t="str">
            <v>随意契約</v>
          </cell>
          <cell r="O311">
            <v>40738</v>
          </cell>
          <cell r="R311" t="str">
            <v>須川中学校上水道接続工事に伴う積算書及び図面作成業務</v>
          </cell>
          <cell r="S311" t="str">
            <v>中学校施設管理費</v>
          </cell>
        </row>
        <row r="312">
          <cell r="L312">
            <v>130000</v>
          </cell>
          <cell r="M312">
            <v>115500</v>
          </cell>
          <cell r="N312">
            <v>40737</v>
          </cell>
          <cell r="O312" t="str">
            <v>～</v>
          </cell>
          <cell r="P312">
            <v>40786</v>
          </cell>
        </row>
        <row r="313">
          <cell r="C313" t="str">
            <v>雄勝地域統合小学校整備事業　測量調査業務委託</v>
          </cell>
          <cell r="D313" t="str">
            <v>有限会社
栗駒企画コンサルタント
湯沢営業所
所長　高橋信太郎</v>
          </cell>
          <cell r="E313" t="str">
            <v>有限会社
栗駒企画コンサルタント
湯沢営業所
所長　高橋信太郎</v>
          </cell>
          <cell r="N313" t="str">
            <v>指名競争入札</v>
          </cell>
          <cell r="O313">
            <v>40767</v>
          </cell>
          <cell r="R313" t="str">
            <v>雄勝地域統合小学校整備事業に係る測量調査
（敷地境界の確定）</v>
          </cell>
          <cell r="S313" t="str">
            <v>雄勝地域統合小学校整備事業</v>
          </cell>
        </row>
        <row r="314">
          <cell r="L314">
            <v>6032000</v>
          </cell>
          <cell r="M314">
            <v>4987500</v>
          </cell>
          <cell r="N314">
            <v>40766</v>
          </cell>
          <cell r="O314" t="str">
            <v>～</v>
          </cell>
          <cell r="P314">
            <v>40844</v>
          </cell>
        </row>
        <row r="315">
          <cell r="C315" t="str">
            <v>雄勝中学校大規模改造工事基本・実施設計及び雄勝統合小学校（仮称）基本設計業務委託</v>
          </cell>
          <cell r="D315" t="str">
            <v>株式会社
近建築設計事務所
代表取締役　早山政美</v>
          </cell>
          <cell r="E315" t="str">
            <v>株式会社
近建築設計事務所
代表取締役　早山政美</v>
          </cell>
          <cell r="M315" t="str">
            <v>当初6,142,500</v>
          </cell>
          <cell r="N315" t="str">
            <v>指名競争入札</v>
          </cell>
          <cell r="O315">
            <v>40767</v>
          </cell>
          <cell r="R315" t="str">
            <v>雄勝中学校大規模改造工事基本・実施設計及び雄勝統合小学校（仮称）基本設計作成業務</v>
          </cell>
          <cell r="S315" t="str">
            <v>雄勝地域統合小学校整備事業・雄勝中学校大規模改造事業</v>
          </cell>
        </row>
        <row r="316">
          <cell r="L316">
            <v>35101000</v>
          </cell>
          <cell r="M316">
            <v>7070700</v>
          </cell>
          <cell r="N316">
            <v>40766</v>
          </cell>
          <cell r="O316" t="str">
            <v>～</v>
          </cell>
          <cell r="P316">
            <v>40980</v>
          </cell>
        </row>
        <row r="317">
          <cell r="C317" t="str">
            <v>湯沢南中学校大規模改造工事実施設計業務委託</v>
          </cell>
          <cell r="D317" t="str">
            <v>株式会社
近建築設計事務所
代表取締役　早山政美</v>
          </cell>
          <cell r="E317" t="str">
            <v>株式会社
近建築設計事務所
代表取締役　早山政美</v>
          </cell>
          <cell r="N317" t="str">
            <v>指名競争入札</v>
          </cell>
          <cell r="O317">
            <v>40767</v>
          </cell>
          <cell r="R317" t="str">
            <v>湯沢南中学校大規模改造工事に伴う積算書及び図面作成業務</v>
          </cell>
          <cell r="S317" t="str">
            <v>湯沢南中学校大規模改造事業</v>
          </cell>
        </row>
        <row r="318">
          <cell r="L318">
            <v>19294000</v>
          </cell>
          <cell r="M318">
            <v>5040000</v>
          </cell>
          <cell r="N318">
            <v>40766</v>
          </cell>
          <cell r="O318" t="str">
            <v>～</v>
          </cell>
          <cell r="P318">
            <v>40980</v>
          </cell>
        </row>
        <row r="319">
          <cell r="C319" t="str">
            <v>湯沢北中学校体育館漏油処理業務委託</v>
          </cell>
          <cell r="D319" t="str">
            <v>株式会社
和賀組
代表取締役社長　和賀幸雄</v>
          </cell>
          <cell r="E319" t="str">
            <v>株式会社
和賀組
代表取締役社長　和賀幸雄</v>
          </cell>
          <cell r="N319" t="str">
            <v>随意契約</v>
          </cell>
          <cell r="O319" t="str">
            <v xml:space="preserve">H24.2  </v>
          </cell>
          <cell r="R319" t="str">
            <v>湯沢北中学校体育館貯油漏洩による回収処理委託業務。</v>
          </cell>
          <cell r="S319" t="str">
            <v>中学校施設管理費</v>
          </cell>
        </row>
        <row r="320">
          <cell r="L320">
            <v>734000</v>
          </cell>
          <cell r="M320">
            <v>733950</v>
          </cell>
          <cell r="N320" t="str">
            <v xml:space="preserve">H24.2  </v>
          </cell>
          <cell r="O320" t="str">
            <v>～</v>
          </cell>
          <cell r="P320">
            <v>40974</v>
          </cell>
        </row>
        <row r="321">
          <cell r="D321" t="str">
            <v>計</v>
          </cell>
          <cell r="E321" t="str">
            <v>計</v>
          </cell>
        </row>
        <row r="322">
          <cell r="K322">
            <v>1739000</v>
          </cell>
          <cell r="L322">
            <v>1739000</v>
          </cell>
          <cell r="M322">
            <v>1535100</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書の鑑"/>
      <sheetName val="data"/>
      <sheetName val="委託伺"/>
      <sheetName val="委託伺 稲川"/>
      <sheetName val="見積徴取"/>
      <sheetName val="調書"/>
      <sheetName val="参考"/>
      <sheetName val="予定価格封筒"/>
      <sheetName val="締結伺"/>
      <sheetName val="見積調書"/>
      <sheetName val="請書"/>
      <sheetName val="原議書 起工伺 "/>
      <sheetName val="原議書 契約締結伺"/>
      <sheetName val="委託伺2015"/>
      <sheetName val="委託伺2015 稲川"/>
    </sheetNames>
    <sheetDataSet>
      <sheetData sheetId="0" refreshError="1"/>
      <sheetData sheetId="1">
        <row r="2">
          <cell r="B2" t="str">
            <v>NO</v>
          </cell>
          <cell r="C2" t="str">
            <v>委託番号</v>
          </cell>
          <cell r="D2" t="str">
            <v>学校名</v>
          </cell>
          <cell r="E2" t="str">
            <v>委託名</v>
          </cell>
          <cell r="F2" t="str">
            <v>委託箇所</v>
          </cell>
          <cell r="J2" t="str">
            <v>事業名</v>
          </cell>
          <cell r="K2" t="str">
            <v>款項目節</v>
          </cell>
          <cell r="L2" t="str">
            <v>予算額</v>
          </cell>
          <cell r="M2" t="str">
            <v>契約金額</v>
          </cell>
          <cell r="N2" t="str">
            <v>内消費税(8%)</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cell r="AA2" t="str">
            <v>委託開始日</v>
          </cell>
          <cell r="AB2" t="str">
            <v>委託終了日</v>
          </cell>
          <cell r="AC2" t="str">
            <v>起工起案番号</v>
          </cell>
          <cell r="AD2" t="str">
            <v>契約起案番号</v>
          </cell>
          <cell r="AE2" t="str">
            <v>見積徴取通知発送番号</v>
          </cell>
        </row>
        <row r="3">
          <cell r="B3">
            <v>1</v>
          </cell>
          <cell r="C3">
            <v>25</v>
          </cell>
          <cell r="D3" t="str">
            <v>湯沢市立三関小学校</v>
          </cell>
          <cell r="E3" t="str">
            <v>平成27年度 湯沢市立三関小学校浄化槽保守点検及び清掃業務委託</v>
          </cell>
          <cell r="F3" t="str">
            <v>湯沢市関口字堀量６８</v>
          </cell>
          <cell r="J3" t="str">
            <v>小学校施設管理費</v>
          </cell>
          <cell r="K3" t="str">
            <v>10款2項1目13節 浄化槽</v>
          </cell>
          <cell r="L3">
            <v>224252</v>
          </cell>
          <cell r="M3">
            <v>224251</v>
          </cell>
          <cell r="N3">
            <v>16611.185185185186</v>
          </cell>
          <cell r="O3">
            <v>4613080</v>
          </cell>
          <cell r="P3">
            <v>27</v>
          </cell>
          <cell r="Q3">
            <v>10</v>
          </cell>
          <cell r="R3">
            <v>2</v>
          </cell>
          <cell r="S3">
            <v>1</v>
          </cell>
          <cell r="T3">
            <v>13</v>
          </cell>
          <cell r="U3">
            <v>3</v>
          </cell>
          <cell r="V3" t="str">
            <v>湯沢市杉沢字戸石崎１６０－１</v>
          </cell>
          <cell r="W3" t="str">
            <v>　本契約は、湯沢市財務規則第115条第６号により随意契約とするが、一般住宅用浄化槽とは規模が異なり、かつ、設置後２８年余り経過しており、老朽化に伴い、浄化槽の処理能力を維持する事が非常に重要になる。したがって、性質・状況を熟知していなければ維持管理を行うことが難しい特殊性を持っている。このため、他の業者に変わることで、処理能力低下による水質の悪化、悪臭の発生、また管理費用も割高になる事が懸念される事から、業務状態が良好でかつ、施設設備に精通している株式会社コセキユザワ清掃１者を指名する。また、湯沢市財務規</v>
          </cell>
          <cell r="X3" t="str">
            <v>株式会社コセキ　ユザワ清掃</v>
          </cell>
          <cell r="Y3" t="str">
            <v>代表取締役</v>
          </cell>
          <cell r="Z3" t="str">
            <v>古 関   穣</v>
          </cell>
          <cell r="AA3">
            <v>42095</v>
          </cell>
          <cell r="AB3">
            <v>42460</v>
          </cell>
          <cell r="AC3">
            <v>42</v>
          </cell>
          <cell r="AD3">
            <v>51</v>
          </cell>
          <cell r="AE3">
            <v>23</v>
          </cell>
        </row>
        <row r="4">
          <cell r="B4">
            <v>2</v>
          </cell>
          <cell r="C4">
            <v>26</v>
          </cell>
          <cell r="D4" t="str">
            <v>湯沢市立須川小学校</v>
          </cell>
          <cell r="E4" t="str">
            <v>平成27年度 湯沢市立須川小学校浄化槽保守点検及び清掃業務委託</v>
          </cell>
          <cell r="F4" t="str">
            <v>湯沢市相川
字須川１１９－７</v>
          </cell>
          <cell r="J4" t="str">
            <v>小学校施設管理費</v>
          </cell>
          <cell r="K4" t="str">
            <v>10款2項1目13節 浄化槽</v>
          </cell>
          <cell r="L4">
            <v>148230</v>
          </cell>
          <cell r="M4">
            <v>148230</v>
          </cell>
          <cell r="N4">
            <v>10980</v>
          </cell>
          <cell r="O4">
            <v>4388829</v>
          </cell>
          <cell r="P4">
            <v>27</v>
          </cell>
          <cell r="Q4">
            <v>10</v>
          </cell>
          <cell r="R4">
            <v>2</v>
          </cell>
          <cell r="S4">
            <v>1</v>
          </cell>
          <cell r="T4">
            <v>13</v>
          </cell>
          <cell r="U4">
            <v>3</v>
          </cell>
          <cell r="V4" t="str">
            <v>湯沢市材木町二丁目３－１２</v>
          </cell>
          <cell r="W4" t="str">
            <v>　本業務は、湯沢市財務規則第115条第６号にる随意契約とするが、一般住宅用浄化槽とは規模が異なり、かつ、設置後24年余り経過しており、老朽化に伴い、浄化槽の処理能力を維持する事が非常に重要になる。したがって、性質・状況を熟知していなければ維持管理を行うことが難しい特殊性を持っている。このため、他の業者に変わることで、処理能力低下による水質の悪化、悪臭の発生、また管理費用も割高になる事が懸念される事から施設設備に精通している合資会社県南清掃興業 1者を指名する。また、湯沢市財務規則第116条第１項第１号によ</v>
          </cell>
          <cell r="X4" t="str">
            <v>合資会社　県南清掃興業　　　　　　　</v>
          </cell>
          <cell r="Y4" t="str">
            <v>代表社員</v>
          </cell>
          <cell r="Z4" t="str">
            <v>高橋　七十一</v>
          </cell>
          <cell r="AA4">
            <v>42095</v>
          </cell>
          <cell r="AB4">
            <v>42460</v>
          </cell>
          <cell r="AC4">
            <v>43</v>
          </cell>
          <cell r="AD4">
            <v>52</v>
          </cell>
          <cell r="AE4">
            <v>24</v>
          </cell>
        </row>
        <row r="5">
          <cell r="B5">
            <v>3</v>
          </cell>
          <cell r="C5">
            <v>27</v>
          </cell>
          <cell r="D5" t="str">
            <v>湯沢市立稲庭小学校</v>
          </cell>
          <cell r="E5" t="str">
            <v>平成27年度 湯沢市立稲庭小学校浄化槽保守点検及び清掃業務委託</v>
          </cell>
          <cell r="F5" t="str">
            <v>湯沢市稲庭町
字琵琶倉２４</v>
          </cell>
          <cell r="J5" t="str">
            <v>小学校施設管理費</v>
          </cell>
          <cell r="K5" t="str">
            <v>10款2項1目13節 浄化槽</v>
          </cell>
          <cell r="L5">
            <v>95375</v>
          </cell>
          <cell r="M5">
            <v>95374</v>
          </cell>
          <cell r="N5">
            <v>7064</v>
          </cell>
          <cell r="O5">
            <v>4240599</v>
          </cell>
          <cell r="P5">
            <v>27</v>
          </cell>
          <cell r="Q5">
            <v>10</v>
          </cell>
          <cell r="R5">
            <v>2</v>
          </cell>
          <cell r="S5">
            <v>1</v>
          </cell>
          <cell r="T5">
            <v>13</v>
          </cell>
          <cell r="U5">
            <v>3</v>
          </cell>
          <cell r="V5" t="str">
            <v>湯沢市川連町字大館下山王１３４－１</v>
          </cell>
          <cell r="W5" t="str">
            <v>　本業務は、湯沢市財務規則第115条第１項第６号による随意契約とし、稲川地域で浄化槽清掃業の許可をされている上記２者を指名し、湯沢市財務規則第116条第１項により見積徴取のうえ執行する。</v>
          </cell>
          <cell r="X5" t="str">
            <v>有限会社　稲川清掃</v>
          </cell>
          <cell r="Y5" t="str">
            <v>代表取締役</v>
          </cell>
          <cell r="Z5" t="str">
            <v>阿 部 和 人</v>
          </cell>
          <cell r="AA5">
            <v>42095</v>
          </cell>
          <cell r="AB5">
            <v>42460</v>
          </cell>
          <cell r="AC5">
            <v>44</v>
          </cell>
          <cell r="AD5">
            <v>53</v>
          </cell>
          <cell r="AE5">
            <v>25</v>
          </cell>
        </row>
        <row r="6">
          <cell r="B6">
            <v>4</v>
          </cell>
          <cell r="C6">
            <v>28</v>
          </cell>
          <cell r="D6" t="str">
            <v>湯沢市立三梨小学校</v>
          </cell>
          <cell r="E6" t="str">
            <v>平成27年度 湯沢市立三梨小学校浄化槽保守点検及び清掃業務委託</v>
          </cell>
          <cell r="F6" t="str">
            <v>湯沢市三梨町
字清水小屋２４４</v>
          </cell>
          <cell r="J6" t="str">
            <v>小学校施設管理費</v>
          </cell>
          <cell r="K6" t="str">
            <v>10款2項1目13節 浄化槽</v>
          </cell>
          <cell r="L6">
            <v>102060</v>
          </cell>
          <cell r="M6">
            <v>102060</v>
          </cell>
          <cell r="N6">
            <v>7560</v>
          </cell>
          <cell r="O6">
            <v>4145225</v>
          </cell>
          <cell r="P6">
            <v>27</v>
          </cell>
          <cell r="Q6">
            <v>10</v>
          </cell>
          <cell r="R6">
            <v>2</v>
          </cell>
          <cell r="S6">
            <v>1</v>
          </cell>
          <cell r="T6">
            <v>13</v>
          </cell>
          <cell r="U6">
            <v>3</v>
          </cell>
          <cell r="V6" t="str">
            <v>湯沢市川連町字大館下山王１３４－１</v>
          </cell>
          <cell r="W6" t="str">
            <v>　本業務は、湯沢市財務規則第115条第１項第６号による随意契約とし、稲川地域で浄化槽清掃業の許可をされている上記２者を指名し、湯沢市財務規則第116条第１項により見積徴取のうえ執行する。</v>
          </cell>
          <cell r="X6" t="str">
            <v>有限会社　稲川清掃</v>
          </cell>
          <cell r="Y6" t="str">
            <v>代表取締役</v>
          </cell>
          <cell r="Z6" t="str">
            <v>阿 部 和 人</v>
          </cell>
          <cell r="AA6">
            <v>42095</v>
          </cell>
          <cell r="AB6">
            <v>42460</v>
          </cell>
          <cell r="AC6">
            <v>45</v>
          </cell>
          <cell r="AD6">
            <v>54</v>
          </cell>
          <cell r="AE6">
            <v>26</v>
          </cell>
        </row>
        <row r="7">
          <cell r="B7">
            <v>5</v>
          </cell>
          <cell r="C7">
            <v>29</v>
          </cell>
          <cell r="D7" t="str">
            <v>湯沢市立駒形小学校</v>
          </cell>
          <cell r="E7" t="str">
            <v>平成27年度 湯沢市立駒形小学校浄化槽保守点検及び清掃業務委託</v>
          </cell>
          <cell r="F7" t="str">
            <v>湯沢市駒形町字三又
前田面４７－４</v>
          </cell>
          <cell r="J7" t="str">
            <v>小学校施設管理費</v>
          </cell>
          <cell r="K7" t="str">
            <v>10款2項1目13節 浄化槽</v>
          </cell>
          <cell r="L7">
            <v>108000</v>
          </cell>
          <cell r="M7">
            <v>108000</v>
          </cell>
          <cell r="N7">
            <v>8000</v>
          </cell>
          <cell r="O7">
            <v>4043165</v>
          </cell>
          <cell r="P7">
            <v>27</v>
          </cell>
          <cell r="Q7">
            <v>10</v>
          </cell>
          <cell r="R7">
            <v>2</v>
          </cell>
          <cell r="S7">
            <v>1</v>
          </cell>
          <cell r="T7">
            <v>13</v>
          </cell>
          <cell r="U7">
            <v>3</v>
          </cell>
          <cell r="V7" t="str">
            <v>湯沢市川連町字大館下山王１３４－１</v>
          </cell>
          <cell r="W7" t="str">
            <v>　本業務は、湯沢市財務規則第115条第１項第６号による随意契約とし、稲川地域で浄化槽清掃業の許可をされている上記２者を指名し、湯沢市財務規則第116条第１項により見積徴取のうえ執行する。</v>
          </cell>
          <cell r="X7" t="str">
            <v>有限会社　稲川清掃</v>
          </cell>
          <cell r="Y7" t="str">
            <v>代表取締役</v>
          </cell>
          <cell r="Z7" t="str">
            <v>阿 部 和 人</v>
          </cell>
          <cell r="AA7">
            <v>42095</v>
          </cell>
          <cell r="AB7">
            <v>42460</v>
          </cell>
          <cell r="AC7">
            <v>46</v>
          </cell>
          <cell r="AD7">
            <v>55</v>
          </cell>
          <cell r="AE7">
            <v>27</v>
          </cell>
        </row>
        <row r="8">
          <cell r="B8">
            <v>6</v>
          </cell>
          <cell r="C8">
            <v>30</v>
          </cell>
          <cell r="D8" t="str">
            <v>湯沢市立雄勝中学校・雄勝小学校</v>
          </cell>
          <cell r="E8" t="str">
            <v>平成27年度 湯沢市立雄勝中学校・雄勝小学校浄化槽保守点検及び清掃業務委託</v>
          </cell>
          <cell r="F8" t="str">
            <v>湯沢市横堀字板橋５</v>
          </cell>
          <cell r="J8" t="str">
            <v>中学校施設管理費</v>
          </cell>
          <cell r="K8" t="str">
            <v>10款3項1目13節 浄化槽</v>
          </cell>
          <cell r="L8">
            <v>252180</v>
          </cell>
          <cell r="M8">
            <v>252180</v>
          </cell>
          <cell r="N8">
            <v>18680</v>
          </cell>
          <cell r="O8">
            <v>3935165</v>
          </cell>
          <cell r="P8">
            <v>27</v>
          </cell>
          <cell r="Q8">
            <v>10</v>
          </cell>
          <cell r="R8">
            <v>3</v>
          </cell>
          <cell r="S8">
            <v>1</v>
          </cell>
          <cell r="T8">
            <v>13</v>
          </cell>
          <cell r="U8">
            <v>3</v>
          </cell>
          <cell r="V8" t="str">
            <v>湯沢市小野字東古戸７４番地１</v>
          </cell>
          <cell r="W8" t="str">
            <v>　本業務は湯沢市財務規則第115条第１項第６号により随意契約とするが、雄勝地域は有限会社雄勝清掃社のみが浄化槽清掃業の許可をされていることや現場にも精通し、実績のある同社１者を指名する。また、湯沢市財務規則第116条第１項第１号により同社から見積徴取のうえ執行する。</v>
          </cell>
          <cell r="X8" t="str">
            <v>有限会社　雄勝清掃社</v>
          </cell>
          <cell r="Y8" t="str">
            <v>代表取締役</v>
          </cell>
          <cell r="Z8" t="str">
            <v>平元　豊</v>
          </cell>
          <cell r="AA8">
            <v>42095</v>
          </cell>
          <cell r="AB8">
            <v>42460</v>
          </cell>
          <cell r="AC8">
            <v>50</v>
          </cell>
          <cell r="AD8">
            <v>59</v>
          </cell>
          <cell r="AE8">
            <v>31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委託伺"/>
      <sheetName val="見積調書"/>
      <sheetName val="調書"/>
      <sheetName val="参考"/>
      <sheetName val="予定価格封筒"/>
      <sheetName val="締結伺"/>
      <sheetName val="請書"/>
      <sheetName val="data"/>
      <sheetName val="原議書 起工伺 "/>
      <sheetName val="原議書 契約締結伺"/>
    </sheetNames>
    <sheetDataSet>
      <sheetData sheetId="0" refreshError="1"/>
      <sheetData sheetId="1"/>
      <sheetData sheetId="2" refreshError="1"/>
      <sheetData sheetId="3" refreshError="1"/>
      <sheetData sheetId="4" refreshError="1"/>
      <sheetData sheetId="5" refreshError="1"/>
      <sheetData sheetId="6" refreshError="1"/>
      <sheetData sheetId="7">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row>
        <row r="2">
          <cell r="B2" t="str">
            <v>NO</v>
          </cell>
          <cell r="C2" t="str">
            <v>委託番号</v>
          </cell>
          <cell r="D2" t="str">
            <v>学校名</v>
          </cell>
          <cell r="E2" t="str">
            <v>委託名</v>
          </cell>
          <cell r="F2" t="str">
            <v>委託箇所</v>
          </cell>
          <cell r="G2" t="str">
            <v>ボイラー名称</v>
          </cell>
          <cell r="H2" t="str">
            <v>形式</v>
          </cell>
          <cell r="I2" t="str">
            <v>基数</v>
          </cell>
          <cell r="J2" t="str">
            <v>事業名</v>
          </cell>
          <cell r="K2" t="str">
            <v>款項目節</v>
          </cell>
          <cell r="L2" t="str">
            <v>予算額</v>
          </cell>
          <cell r="M2" t="str">
            <v>契約金額</v>
          </cell>
          <cell r="N2" t="str">
            <v>内消費税</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row>
        <row r="3">
          <cell r="B3">
            <v>1</v>
          </cell>
          <cell r="C3">
            <v>23</v>
          </cell>
          <cell r="D3" t="str">
            <v>湯沢市立三関小学校</v>
          </cell>
          <cell r="E3" t="str">
            <v>平成24年度 湯沢市立三関小学校ボイラー保守・清掃整備業務委託</v>
          </cell>
          <cell r="F3" t="str">
            <v>湯沢市関口字堀量６８</v>
          </cell>
          <cell r="G3" t="str">
            <v>川重冷熱工業㈱製　多管式貫流ボイラー</v>
          </cell>
          <cell r="H3" t="str">
            <v>SH-1000B型</v>
          </cell>
          <cell r="I3">
            <v>1</v>
          </cell>
          <cell r="J3" t="str">
            <v>小学校施設管理費</v>
          </cell>
          <cell r="K3" t="str">
            <v>10款2項1目13節ボイラー</v>
          </cell>
          <cell r="L3">
            <v>171150</v>
          </cell>
          <cell r="M3">
            <v>171150</v>
          </cell>
          <cell r="N3">
            <v>8150</v>
          </cell>
          <cell r="O3">
            <v>4960000</v>
          </cell>
          <cell r="P3">
            <v>24</v>
          </cell>
          <cell r="Q3">
            <v>10</v>
          </cell>
          <cell r="R3">
            <v>2</v>
          </cell>
          <cell r="S3">
            <v>1</v>
          </cell>
          <cell r="T3">
            <v>13</v>
          </cell>
          <cell r="U3">
            <v>4</v>
          </cell>
          <cell r="V3" t="str">
            <v>宮城県仙台市青葉区本町一丁目３－８</v>
          </cell>
          <cell r="W3"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3" t="str">
            <v>川重冷熱工業株式会社　仙台支店</v>
          </cell>
          <cell r="Y3" t="str">
            <v>支店長</v>
          </cell>
          <cell r="Z3" t="str">
            <v>大　沼　徳　久</v>
          </cell>
        </row>
        <row r="4">
          <cell r="B4">
            <v>2</v>
          </cell>
          <cell r="C4">
            <v>24</v>
          </cell>
          <cell r="D4" t="str">
            <v>湯沢市立山田小学校</v>
          </cell>
          <cell r="E4" t="str">
            <v>平成24年度 湯沢市立山田小学校ボイラー保守・清掃整備業務委託</v>
          </cell>
          <cell r="F4" t="str">
            <v>湯沢市山田字土生原５２</v>
          </cell>
          <cell r="G4" t="str">
            <v>川重冷熱工業㈱製　多管式貫流ボイラー</v>
          </cell>
          <cell r="H4" t="str">
            <v>SH-2000B型</v>
          </cell>
          <cell r="I4">
            <v>1</v>
          </cell>
          <cell r="J4" t="str">
            <v>小学校施設管理費</v>
          </cell>
          <cell r="K4" t="str">
            <v>10款2項1目13節ボイラー</v>
          </cell>
          <cell r="L4">
            <v>238350</v>
          </cell>
          <cell r="M4">
            <v>238350</v>
          </cell>
          <cell r="N4">
            <v>11350</v>
          </cell>
          <cell r="O4">
            <v>4788850</v>
          </cell>
          <cell r="P4">
            <v>24</v>
          </cell>
          <cell r="Q4">
            <v>10</v>
          </cell>
          <cell r="R4">
            <v>2</v>
          </cell>
          <cell r="S4">
            <v>1</v>
          </cell>
          <cell r="T4">
            <v>13</v>
          </cell>
          <cell r="U4">
            <v>4</v>
          </cell>
          <cell r="V4" t="str">
            <v>宮城県仙台市青葉区本町一丁目３－８</v>
          </cell>
          <cell r="W4"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4" t="str">
            <v>川重冷熱工業株式会社　仙台支店</v>
          </cell>
          <cell r="Y4" t="str">
            <v>支店長</v>
          </cell>
          <cell r="Z4" t="str">
            <v>大　沼　徳　久</v>
          </cell>
        </row>
        <row r="5">
          <cell r="B5">
            <v>3</v>
          </cell>
          <cell r="C5">
            <v>25</v>
          </cell>
          <cell r="D5" t="str">
            <v>湯沢市立須川小学校</v>
          </cell>
          <cell r="E5" t="str">
            <v>平成24年度 湯沢市立須川小学校ボイラー保守・清掃整備業務委託</v>
          </cell>
          <cell r="F5" t="str">
            <v>湯沢市相川字須川１１９－７</v>
          </cell>
          <cell r="G5" t="str">
            <v>㈱タクマ製　真空式温水ヒーター</v>
          </cell>
          <cell r="H5" t="str">
            <v>KSAN-300HL</v>
          </cell>
          <cell r="I5">
            <v>1</v>
          </cell>
          <cell r="J5" t="str">
            <v>小学校施設管理費</v>
          </cell>
          <cell r="K5" t="str">
            <v>10款2項1目13節ボイラー</v>
          </cell>
          <cell r="L5">
            <v>113400</v>
          </cell>
          <cell r="M5">
            <v>113400</v>
          </cell>
          <cell r="N5">
            <v>5400</v>
          </cell>
          <cell r="O5">
            <v>4550500</v>
          </cell>
          <cell r="P5">
            <v>24</v>
          </cell>
          <cell r="Q5">
            <v>10</v>
          </cell>
          <cell r="R5">
            <v>2</v>
          </cell>
          <cell r="S5">
            <v>1</v>
          </cell>
          <cell r="T5">
            <v>13</v>
          </cell>
          <cell r="U5">
            <v>4</v>
          </cell>
          <cell r="V5" t="str">
            <v>秋田市卸町四丁目8番14号</v>
          </cell>
          <cell r="W5" t="str">
            <v>　本契約は、地方自治法施行令第１６７条の２第１項第１号に該当し、株式会社ヤマキチ商店はボイラー設置以来、当業務を受託していることから、ボイラーの特徴を把握しており、整備に精通していることから湯沢市財務規則第116条1項1号に該当するものとし、1社より見積徴取のうえ、随意契約のうえ執行する。</v>
          </cell>
          <cell r="X5" t="str">
            <v>株式会社　ヤマキチ商店</v>
          </cell>
          <cell r="Y5" t="str">
            <v>代表取締役</v>
          </cell>
          <cell r="Z5" t="str">
            <v>茜 谷　浩 二</v>
          </cell>
        </row>
        <row r="6">
          <cell r="B6">
            <v>4</v>
          </cell>
          <cell r="C6">
            <v>26</v>
          </cell>
          <cell r="D6" t="str">
            <v>湯沢市立川連小学校</v>
          </cell>
          <cell r="E6" t="str">
            <v>平成24年度 湯沢市立川連小学校ボイラー保守・清掃整備業務委託</v>
          </cell>
          <cell r="F6" t="str">
            <v>湯沢市川連町字道下８６</v>
          </cell>
          <cell r="G6" t="str">
            <v>㈱タクマ製　真空式温水ヒーター</v>
          </cell>
          <cell r="H6" t="str">
            <v>KFL-500BL</v>
          </cell>
          <cell r="I6" t="str">
            <v>2基</v>
          </cell>
          <cell r="J6" t="str">
            <v>小学校施設管理費</v>
          </cell>
          <cell r="K6" t="str">
            <v>10款2項1目13節ボイラー</v>
          </cell>
          <cell r="L6">
            <v>420000</v>
          </cell>
          <cell r="M6">
            <v>383250</v>
          </cell>
          <cell r="N6">
            <v>18250</v>
          </cell>
          <cell r="O6">
            <v>4437100</v>
          </cell>
          <cell r="P6">
            <v>24</v>
          </cell>
          <cell r="Q6">
            <v>10</v>
          </cell>
          <cell r="R6">
            <v>2</v>
          </cell>
          <cell r="S6">
            <v>1</v>
          </cell>
          <cell r="T6">
            <v>13</v>
          </cell>
          <cell r="U6">
            <v>4</v>
          </cell>
          <cell r="V6" t="str">
            <v>秋田市泉中央二丁目２番２９号</v>
          </cell>
          <cell r="W6" t="str">
            <v>　本契約は、地方自治法施行令第１６７条の２第１項第１号に該当し、羽後設備株式会社は、当校のボイラー設置を行っており、ボイラーの特徴を把握し、整備に精通していることから湯沢市財務規則第116条1項1号に該当するものとし、1社より見積徴取のうえ、随意契約のうえ執行する。</v>
          </cell>
          <cell r="X6" t="str">
            <v>羽後設備株式会社　県南支店</v>
          </cell>
          <cell r="Y6" t="str">
            <v>支店長</v>
          </cell>
          <cell r="Z6" t="str">
            <v>京　野　伸　彦</v>
          </cell>
        </row>
        <row r="7">
          <cell r="B7">
            <v>5</v>
          </cell>
          <cell r="C7">
            <v>27</v>
          </cell>
          <cell r="D7" t="str">
            <v>湯沢市立横堀小学校</v>
          </cell>
          <cell r="E7" t="str">
            <v>平成24年度 湯沢市立横堀小学校ボイラー保守・清掃整備業務委託</v>
          </cell>
          <cell r="F7" t="str">
            <v>湯沢市横堀字小田中５－２</v>
          </cell>
          <cell r="G7" t="str">
            <v>川重冷熱工業㈱製　炉筒煙管ボイラー</v>
          </cell>
          <cell r="H7" t="str">
            <v>KS-10MC1型</v>
          </cell>
          <cell r="I7">
            <v>1</v>
          </cell>
          <cell r="J7" t="str">
            <v>小学校施設管理費</v>
          </cell>
          <cell r="K7" t="str">
            <v>10款2項1目13節ボイラー</v>
          </cell>
          <cell r="L7">
            <v>404250</v>
          </cell>
          <cell r="M7">
            <v>404250</v>
          </cell>
          <cell r="N7">
            <v>19250</v>
          </cell>
          <cell r="O7">
            <v>4053850</v>
          </cell>
          <cell r="P7">
            <v>24</v>
          </cell>
          <cell r="Q7">
            <v>10</v>
          </cell>
          <cell r="R7">
            <v>2</v>
          </cell>
          <cell r="S7">
            <v>1</v>
          </cell>
          <cell r="T7">
            <v>13</v>
          </cell>
          <cell r="U7">
            <v>4</v>
          </cell>
          <cell r="V7" t="str">
            <v>宮城県仙台市青葉区本町一丁目３－８</v>
          </cell>
          <cell r="W7"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7" t="str">
            <v>川重冷熱工業株式会社　仙台支店</v>
          </cell>
          <cell r="Y7" t="str">
            <v>支店長</v>
          </cell>
          <cell r="Z7" t="str">
            <v>大　沼　徳　久</v>
          </cell>
        </row>
        <row r="8">
          <cell r="B8">
            <v>6</v>
          </cell>
          <cell r="C8">
            <v>28</v>
          </cell>
          <cell r="D8" t="str">
            <v>湯沢市立院内小学校</v>
          </cell>
          <cell r="E8" t="str">
            <v>平成24年度 湯沢市立院内小学校ボイラー保守・清掃整備業務委託</v>
          </cell>
          <cell r="F8" t="str">
            <v>湯沢市下院内字笈形町７０－１</v>
          </cell>
          <cell r="G8" t="str">
            <v>㈱タクマ製　真空式温水ヒーター</v>
          </cell>
          <cell r="H8" t="str">
            <v>KFL-300BL</v>
          </cell>
          <cell r="I8">
            <v>1</v>
          </cell>
          <cell r="J8" t="str">
            <v>小学校施設管理費</v>
          </cell>
          <cell r="K8" t="str">
            <v>10款2項1目13節ボイラー</v>
          </cell>
          <cell r="L8">
            <v>294000</v>
          </cell>
          <cell r="M8">
            <v>294000</v>
          </cell>
          <cell r="N8">
            <v>14000</v>
          </cell>
          <cell r="O8">
            <v>3649600</v>
          </cell>
          <cell r="P8">
            <v>24</v>
          </cell>
          <cell r="Q8">
            <v>10</v>
          </cell>
          <cell r="R8">
            <v>2</v>
          </cell>
          <cell r="S8">
            <v>1</v>
          </cell>
          <cell r="T8">
            <v>13</v>
          </cell>
          <cell r="U8">
            <v>4</v>
          </cell>
          <cell r="V8" t="str">
            <v>湯沢市関口字新山田22-2</v>
          </cell>
          <cell r="W8" t="str">
            <v>　本契約は、地方自治法施行令第１６７条の２第１項第１号に該当し、岩野設備工業株式会社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8" t="str">
            <v>岩野設備工業株式会社</v>
          </cell>
          <cell r="Y8" t="str">
            <v>代表取締役</v>
          </cell>
          <cell r="Z8" t="str">
            <v>岩 野  信 雄</v>
          </cell>
        </row>
        <row r="9">
          <cell r="B9">
            <v>7</v>
          </cell>
          <cell r="C9">
            <v>29</v>
          </cell>
          <cell r="D9" t="str">
            <v>湯沢市立小野小学校</v>
          </cell>
          <cell r="E9" t="str">
            <v>平成24年度 湯沢市立小野小学校ボイラー保守・清掃整備業務委託</v>
          </cell>
          <cell r="F9" t="str">
            <v>湯沢市小野字油屋敷１５</v>
          </cell>
          <cell r="G9" t="str">
            <v>川重冷熱工業㈱製　炉筒煙管ボイラー</v>
          </cell>
          <cell r="H9" t="str">
            <v>KS-10MD型</v>
          </cell>
          <cell r="I9">
            <v>1</v>
          </cell>
          <cell r="J9" t="str">
            <v>小学校施設管理費</v>
          </cell>
          <cell r="K9" t="str">
            <v>10款2項1目13節ボイラー</v>
          </cell>
          <cell r="L9">
            <v>351750</v>
          </cell>
          <cell r="M9">
            <v>351750</v>
          </cell>
          <cell r="N9">
            <v>16750</v>
          </cell>
          <cell r="O9">
            <v>3355600</v>
          </cell>
          <cell r="P9">
            <v>24</v>
          </cell>
          <cell r="Q9">
            <v>10</v>
          </cell>
          <cell r="R9">
            <v>2</v>
          </cell>
          <cell r="S9">
            <v>1</v>
          </cell>
          <cell r="T9">
            <v>13</v>
          </cell>
          <cell r="U9">
            <v>4</v>
          </cell>
          <cell r="V9" t="str">
            <v>宮城県仙台市青葉区本町一丁目３－８</v>
          </cell>
          <cell r="W9"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9" t="str">
            <v>川重冷熱工業株式会社　仙台支店</v>
          </cell>
          <cell r="Y9" t="str">
            <v>支店長</v>
          </cell>
          <cell r="Z9" t="str">
            <v>大　沼　徳　久</v>
          </cell>
        </row>
        <row r="10">
          <cell r="B10">
            <v>8</v>
          </cell>
          <cell r="C10">
            <v>30</v>
          </cell>
          <cell r="D10" t="str">
            <v>湯沢市立湯沢南中学校</v>
          </cell>
          <cell r="E10" t="str">
            <v>平成24年度 湯沢市立湯沢南中学校ボイラー保守・清掃整備業務委託</v>
          </cell>
          <cell r="F10" t="str">
            <v>湯沢市南台６－１</v>
          </cell>
          <cell r="G10" t="str">
            <v>川重冷熱工業㈱製　鋳鉄製セクショナルボイラー</v>
          </cell>
          <cell r="H10" t="str">
            <v>KP-616NSO型</v>
          </cell>
          <cell r="I10">
            <v>1</v>
          </cell>
          <cell r="J10" t="str">
            <v>中学校施設管理費</v>
          </cell>
          <cell r="K10" t="str">
            <v>10款3項1目13節ボイラー</v>
          </cell>
          <cell r="L10">
            <v>220500</v>
          </cell>
          <cell r="M10">
            <v>220500</v>
          </cell>
          <cell r="N10">
            <v>10500</v>
          </cell>
          <cell r="O10">
            <v>2003000</v>
          </cell>
          <cell r="P10">
            <v>24</v>
          </cell>
          <cell r="Q10">
            <v>10</v>
          </cell>
          <cell r="R10">
            <v>3</v>
          </cell>
          <cell r="S10">
            <v>1</v>
          </cell>
          <cell r="T10">
            <v>13</v>
          </cell>
          <cell r="U10">
            <v>4</v>
          </cell>
          <cell r="V10" t="str">
            <v>宮城県仙台市青葉区本町一丁目３－８</v>
          </cell>
          <cell r="W10"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0" t="str">
            <v>川重冷熱工業株式会社　仙台支店</v>
          </cell>
          <cell r="Y10" t="str">
            <v>支店長</v>
          </cell>
          <cell r="Z10" t="str">
            <v>大　沼　徳　久</v>
          </cell>
        </row>
        <row r="11">
          <cell r="B11">
            <v>9</v>
          </cell>
          <cell r="C11">
            <v>31</v>
          </cell>
          <cell r="D11" t="str">
            <v>湯沢市立山田中学校</v>
          </cell>
          <cell r="E11" t="str">
            <v>平成24年度 湯沢市立山田中学校ボイラー保守・清掃整備業務委託</v>
          </cell>
          <cell r="F11" t="str">
            <v>湯沢市山田字下館１０</v>
          </cell>
          <cell r="G11" t="str">
            <v>㈱タクマ製　多管式貫流ボイラー</v>
          </cell>
          <cell r="H11" t="str">
            <v>TWA-2000E</v>
          </cell>
          <cell r="I11">
            <v>1</v>
          </cell>
          <cell r="J11" t="str">
            <v>中学校施設管理費</v>
          </cell>
          <cell r="K11" t="str">
            <v>10款3項1目13節ボイラー</v>
          </cell>
          <cell r="L11">
            <v>157500</v>
          </cell>
          <cell r="M11">
            <v>157500</v>
          </cell>
          <cell r="N11">
            <v>7500</v>
          </cell>
          <cell r="O11">
            <v>1782500</v>
          </cell>
          <cell r="P11">
            <v>24</v>
          </cell>
          <cell r="Q11">
            <v>10</v>
          </cell>
          <cell r="R11">
            <v>3</v>
          </cell>
          <cell r="S11">
            <v>1</v>
          </cell>
          <cell r="T11">
            <v>13</v>
          </cell>
          <cell r="U11">
            <v>4</v>
          </cell>
          <cell r="V11" t="str">
            <v>秋田市卸町四丁目8番14号</v>
          </cell>
          <cell r="W11" t="str">
            <v>　本契約は、地方自治法施行令第１６７条の２第１項第１号に該当し、株式会社ヤマキチ商店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1" t="str">
            <v>株式会社　ヤマキチ商店</v>
          </cell>
          <cell r="Y11" t="str">
            <v>代表取締役</v>
          </cell>
          <cell r="Z11" t="str">
            <v>茜 谷　浩 二</v>
          </cell>
        </row>
        <row r="12">
          <cell r="B12">
            <v>10</v>
          </cell>
          <cell r="C12">
            <v>32</v>
          </cell>
          <cell r="D12" t="str">
            <v>湯沢市立須川中学校</v>
          </cell>
          <cell r="E12" t="str">
            <v>平成24年度 湯沢市立須川中学校ボイラー保守・清掃整備業務委託</v>
          </cell>
          <cell r="F12" t="str">
            <v>湯沢市相川字梅ヶ台１９－１</v>
          </cell>
          <cell r="G12" t="str">
            <v>川重冷熱工業㈱製　鋳鉄製温水ヒーター</v>
          </cell>
          <cell r="H12" t="str">
            <v>NP-460-HO型</v>
          </cell>
          <cell r="I12">
            <v>1</v>
          </cell>
          <cell r="J12" t="str">
            <v>中学校施設管理費</v>
          </cell>
          <cell r="K12" t="str">
            <v>10款3項1目13節ボイラー</v>
          </cell>
          <cell r="L12">
            <v>121905</v>
          </cell>
          <cell r="M12">
            <v>121800</v>
          </cell>
          <cell r="N12">
            <v>5800</v>
          </cell>
          <cell r="O12">
            <v>1625000</v>
          </cell>
          <cell r="P12">
            <v>24</v>
          </cell>
          <cell r="Q12">
            <v>10</v>
          </cell>
          <cell r="R12">
            <v>3</v>
          </cell>
          <cell r="S12">
            <v>1</v>
          </cell>
          <cell r="T12">
            <v>13</v>
          </cell>
          <cell r="U12">
            <v>4</v>
          </cell>
          <cell r="V12" t="str">
            <v>秋田市外旭川八柳三丁目14番5号</v>
          </cell>
          <cell r="W12" t="str">
            <v>　本契約は、地方自治法施行令第１６７条の２第１項第１号に該当し、株式会社 鈴木空調機器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2" t="str">
            <v>株式会社 鈴木空調機器</v>
          </cell>
          <cell r="Y12" t="str">
            <v>代表取締役</v>
          </cell>
          <cell r="Z12" t="str">
            <v>鈴 木 　充</v>
          </cell>
        </row>
      </sheetData>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格付表"/>
      <sheetName val="長３封筒"/>
      <sheetName val="角２Ａ４封筒"/>
    </sheetNames>
    <sheetDataSet>
      <sheetData sheetId="0">
        <row r="1">
          <cell r="A1" t="str">
            <v>受付No</v>
          </cell>
          <cell r="B1" t="str">
            <v>会社名 略</v>
          </cell>
          <cell r="C1" t="str">
            <v>会社名</v>
          </cell>
          <cell r="D1" t="str">
            <v>代表者肩書</v>
          </cell>
          <cell r="E1" t="str">
            <v>代表者名</v>
          </cell>
          <cell r="F1" t="str">
            <v>郵便番号</v>
          </cell>
          <cell r="G1" t="str">
            <v>住所</v>
          </cell>
          <cell r="H1" t="str">
            <v>電話番号</v>
          </cell>
          <cell r="I1" t="str">
            <v>FAX番号</v>
          </cell>
        </row>
        <row r="2">
          <cell r="A2">
            <v>1</v>
          </cell>
          <cell r="C2" t="str">
            <v>有限会社　佐藤土木</v>
          </cell>
          <cell r="D2" t="str">
            <v>代表取締役</v>
          </cell>
          <cell r="E2" t="str">
            <v>佐藤　慶市</v>
          </cell>
          <cell r="F2" t="str">
            <v>012-0004</v>
          </cell>
          <cell r="G2" t="str">
            <v>湯沢市二井田字道上３１６番地１</v>
          </cell>
          <cell r="H2" t="str">
            <v>７２－３１３０</v>
          </cell>
          <cell r="I2" t="str">
            <v>７２－１９５５</v>
          </cell>
        </row>
        <row r="3">
          <cell r="A3">
            <v>2</v>
          </cell>
          <cell r="C3" t="str">
            <v>有限会社　雄駿</v>
          </cell>
          <cell r="D3" t="str">
            <v>代表取締役</v>
          </cell>
          <cell r="E3" t="str">
            <v>高橋　祐子</v>
          </cell>
          <cell r="F3" t="str">
            <v>012-0006</v>
          </cell>
          <cell r="G3" t="str">
            <v>湯沢市柳田字中道下６番地</v>
          </cell>
          <cell r="H3" t="str">
            <v>７９－６７２５</v>
          </cell>
          <cell r="I3" t="str">
            <v>７３－７２００</v>
          </cell>
        </row>
        <row r="4">
          <cell r="A4">
            <v>3</v>
          </cell>
          <cell r="C4" t="str">
            <v>山品工業株式会社</v>
          </cell>
          <cell r="D4" t="str">
            <v>代表取締役社長</v>
          </cell>
          <cell r="E4" t="str">
            <v>藤田　直哉</v>
          </cell>
          <cell r="F4" t="str">
            <v>012-0004</v>
          </cell>
          <cell r="G4" t="str">
            <v>湯沢市二井田字二ノ掵２９番地２</v>
          </cell>
          <cell r="H4" t="str">
            <v>７３－１６３４</v>
          </cell>
          <cell r="I4" t="str">
            <v>７２－４５１１</v>
          </cell>
        </row>
        <row r="5">
          <cell r="A5">
            <v>4</v>
          </cell>
          <cell r="C5" t="str">
            <v>株式会社　山脇組</v>
          </cell>
          <cell r="D5" t="str">
            <v>代表取締役社長</v>
          </cell>
          <cell r="E5" t="str">
            <v>山脇　幹</v>
          </cell>
          <cell r="F5" t="str">
            <v>012-0825</v>
          </cell>
          <cell r="G5" t="str">
            <v>湯沢市北荒町２番１４号</v>
          </cell>
          <cell r="H5" t="str">
            <v>７３－３２０１</v>
          </cell>
          <cell r="I5" t="str">
            <v>７２－０７１１</v>
          </cell>
        </row>
        <row r="6">
          <cell r="A6">
            <v>5</v>
          </cell>
          <cell r="C6" t="str">
            <v>有限会社　椿工業</v>
          </cell>
          <cell r="D6" t="str">
            <v>代表取締役</v>
          </cell>
          <cell r="E6" t="str">
            <v>大山　貞夫</v>
          </cell>
          <cell r="F6" t="str">
            <v>012-0869</v>
          </cell>
          <cell r="G6" t="str">
            <v>湯沢市若葉町６番２２号</v>
          </cell>
          <cell r="H6" t="str">
            <v>７２－５８３８</v>
          </cell>
          <cell r="I6" t="str">
            <v>７２－５８３９</v>
          </cell>
        </row>
        <row r="7">
          <cell r="A7">
            <v>6</v>
          </cell>
          <cell r="C7" t="str">
            <v>有限会社　高賢産業</v>
          </cell>
          <cell r="D7" t="str">
            <v>代表取締役</v>
          </cell>
          <cell r="E7" t="str">
            <v>高橋　賢一</v>
          </cell>
          <cell r="F7" t="str">
            <v>019-0404</v>
          </cell>
          <cell r="G7" t="str">
            <v>湯沢市高松字久根合１５７番地</v>
          </cell>
          <cell r="H7" t="str">
            <v>７９－２６７１</v>
          </cell>
          <cell r="I7" t="str">
            <v>７９－２８５５</v>
          </cell>
        </row>
        <row r="8">
          <cell r="A8">
            <v>7</v>
          </cell>
          <cell r="C8" t="str">
            <v>有限会社　小野田建設</v>
          </cell>
          <cell r="D8" t="str">
            <v>取締役</v>
          </cell>
          <cell r="E8" t="str">
            <v>小野田　末喜</v>
          </cell>
          <cell r="F8" t="str">
            <v>019-0404</v>
          </cell>
          <cell r="G8" t="str">
            <v>湯沢市高松字八乙女９７番地</v>
          </cell>
          <cell r="H8" t="str">
            <v>７９－２９１１</v>
          </cell>
          <cell r="I8" t="str">
            <v>７９－２９２２</v>
          </cell>
        </row>
        <row r="9">
          <cell r="A9">
            <v>8</v>
          </cell>
          <cell r="C9" t="str">
            <v>有限会社　佐謙工業</v>
          </cell>
          <cell r="D9" t="str">
            <v>代表取締役</v>
          </cell>
          <cell r="E9" t="str">
            <v>佐藤　謙一</v>
          </cell>
          <cell r="F9" t="str">
            <v>012-0106</v>
          </cell>
          <cell r="G9" t="str">
            <v>湯沢市三梨町字烏帽子橋７８番地１</v>
          </cell>
          <cell r="H9" t="str">
            <v>４２－４８３８</v>
          </cell>
          <cell r="I9" t="str">
            <v>４２－４７３４</v>
          </cell>
        </row>
        <row r="10">
          <cell r="A10">
            <v>9</v>
          </cell>
          <cell r="C10" t="str">
            <v>株式会社　高憲商事</v>
          </cell>
          <cell r="D10" t="str">
            <v>代表取締役</v>
          </cell>
          <cell r="E10" t="str">
            <v>高橋　稔</v>
          </cell>
          <cell r="F10" t="str">
            <v>012-0105</v>
          </cell>
          <cell r="G10" t="str">
            <v>湯沢市川連町字大田面９４番地</v>
          </cell>
          <cell r="H10" t="str">
            <v>４２－５１１１</v>
          </cell>
          <cell r="I10" t="str">
            <v>４２－４８１５</v>
          </cell>
        </row>
        <row r="11">
          <cell r="A11">
            <v>10</v>
          </cell>
          <cell r="C11" t="str">
            <v>有限会社　新山建設</v>
          </cell>
          <cell r="D11" t="str">
            <v>代表取締役</v>
          </cell>
          <cell r="E11" t="str">
            <v>新山　勝</v>
          </cell>
          <cell r="F11" t="str">
            <v>012-0107</v>
          </cell>
          <cell r="G11" t="str">
            <v>湯沢市稲庭町字新城台７８番地１</v>
          </cell>
          <cell r="H11" t="str">
            <v>４３－２２５０</v>
          </cell>
          <cell r="I11" t="str">
            <v>４３－２２４９</v>
          </cell>
        </row>
        <row r="12">
          <cell r="A12">
            <v>11</v>
          </cell>
          <cell r="C12" t="str">
            <v>株式会社　高修興業</v>
          </cell>
          <cell r="D12" t="str">
            <v>代表取締役</v>
          </cell>
          <cell r="E12" t="str">
            <v>高橋　譲</v>
          </cell>
          <cell r="F12" t="str">
            <v>019-0205</v>
          </cell>
          <cell r="G12" t="str">
            <v>湯沢市小野字小町１００番地</v>
          </cell>
          <cell r="H12" t="str">
            <v>５２－２１９１</v>
          </cell>
          <cell r="I12" t="str">
            <v>５２－２１９３</v>
          </cell>
        </row>
        <row r="13">
          <cell r="A13">
            <v>12</v>
          </cell>
          <cell r="C13" t="str">
            <v>有限会社　折原建設</v>
          </cell>
          <cell r="D13" t="str">
            <v>代表取締役</v>
          </cell>
          <cell r="E13" t="str">
            <v>折原　大樹</v>
          </cell>
          <cell r="F13" t="str">
            <v>012-0183</v>
          </cell>
          <cell r="G13" t="str">
            <v>湯沢市皆瀬字仏師ヶ沢６８番地</v>
          </cell>
          <cell r="H13" t="str">
            <v>４６－２１３６</v>
          </cell>
          <cell r="I13" t="str">
            <v>４６－２１３７</v>
          </cell>
        </row>
        <row r="14">
          <cell r="A14">
            <v>13</v>
          </cell>
        </row>
        <row r="15">
          <cell r="A15">
            <v>14</v>
          </cell>
        </row>
        <row r="16">
          <cell r="A16">
            <v>15</v>
          </cell>
        </row>
        <row r="17">
          <cell r="A17">
            <v>16</v>
          </cell>
        </row>
        <row r="18">
          <cell r="A18">
            <v>17</v>
          </cell>
        </row>
        <row r="19">
          <cell r="A19">
            <v>18</v>
          </cell>
        </row>
        <row r="20">
          <cell r="A20">
            <v>19</v>
          </cell>
        </row>
        <row r="21">
          <cell r="A21">
            <v>20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heetViews>
  <sheetFormatPr defaultRowHeight="13.5"/>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BA52"/>
  <sheetViews>
    <sheetView showGridLines="0" view="pageBreakPreview" topLeftCell="A10" zoomScaleNormal="100" zoomScaleSheetLayoutView="100" workbookViewId="0">
      <selection activeCell="M15" sqref="M15:AO15"/>
    </sheetView>
  </sheetViews>
  <sheetFormatPr defaultRowHeight="14.25"/>
  <cols>
    <col min="1" max="53" width="1.625" style="57" customWidth="1"/>
    <col min="54" max="16384" width="9" style="57"/>
  </cols>
  <sheetData>
    <row r="1" spans="1:53" ht="20.100000000000001" customHeight="1">
      <c r="A1" s="321" t="s">
        <v>72</v>
      </c>
      <c r="B1" s="321"/>
      <c r="C1" s="321"/>
      <c r="D1" s="321"/>
      <c r="E1" s="321"/>
      <c r="F1" s="321"/>
      <c r="G1" s="321"/>
      <c r="H1" s="321"/>
      <c r="I1" s="321"/>
      <c r="J1" s="321"/>
      <c r="K1" s="321"/>
      <c r="L1" s="321"/>
      <c r="T1" s="59"/>
      <c r="U1" s="59"/>
      <c r="V1" s="321" t="s">
        <v>106</v>
      </c>
      <c r="W1" s="321"/>
      <c r="X1" s="321"/>
      <c r="Y1" s="321"/>
      <c r="Z1" s="321"/>
      <c r="AA1" s="321"/>
      <c r="AB1" s="321"/>
      <c r="AC1" s="321"/>
      <c r="AD1" s="321"/>
      <c r="AE1" s="321"/>
      <c r="AF1" s="321"/>
      <c r="AG1" s="321"/>
      <c r="AP1" s="322" t="s">
        <v>238</v>
      </c>
      <c r="AQ1" s="323"/>
      <c r="AR1" s="323"/>
      <c r="AS1" s="323"/>
      <c r="AT1" s="323"/>
      <c r="AU1" s="323"/>
      <c r="AV1" s="323"/>
      <c r="AW1" s="323"/>
      <c r="AX1" s="323"/>
      <c r="AY1" s="323"/>
      <c r="AZ1" s="323"/>
      <c r="BA1" s="324"/>
    </row>
    <row r="2" spans="1:53">
      <c r="A2" s="325" t="s">
        <v>107</v>
      </c>
      <c r="B2" s="326"/>
      <c r="C2" s="326"/>
      <c r="D2" s="326"/>
      <c r="E2" s="326"/>
      <c r="F2" s="326"/>
      <c r="G2" s="326"/>
      <c r="H2" s="326"/>
      <c r="I2" s="326"/>
      <c r="J2" s="326"/>
      <c r="K2" s="326"/>
      <c r="L2" s="327"/>
      <c r="N2" s="315" t="s">
        <v>108</v>
      </c>
      <c r="O2" s="315"/>
      <c r="P2" s="315"/>
      <c r="Q2" s="315"/>
      <c r="R2" s="315"/>
      <c r="S2" s="315"/>
      <c r="T2" s="315"/>
      <c r="V2" s="325" t="s">
        <v>107</v>
      </c>
      <c r="W2" s="326"/>
      <c r="X2" s="326"/>
      <c r="Y2" s="326"/>
      <c r="Z2" s="326"/>
      <c r="AA2" s="326"/>
      <c r="AB2" s="326"/>
      <c r="AC2" s="326"/>
      <c r="AD2" s="326"/>
      <c r="AE2" s="326"/>
      <c r="AF2" s="326"/>
      <c r="AG2" s="327"/>
      <c r="AI2" s="315"/>
      <c r="AJ2" s="315"/>
      <c r="AK2" s="315"/>
      <c r="AL2" s="315"/>
      <c r="AM2" s="315"/>
      <c r="AN2" s="315"/>
      <c r="AP2" s="325" t="s">
        <v>107</v>
      </c>
      <c r="AQ2" s="326"/>
      <c r="AR2" s="326"/>
      <c r="AS2" s="326"/>
      <c r="AT2" s="326"/>
      <c r="AU2" s="326"/>
      <c r="AV2" s="326"/>
      <c r="AW2" s="326"/>
      <c r="AX2" s="326"/>
      <c r="AY2" s="326"/>
      <c r="AZ2" s="326"/>
      <c r="BA2" s="327"/>
    </row>
    <row r="3" spans="1:53">
      <c r="A3" s="62"/>
      <c r="B3" s="63"/>
      <c r="C3" s="63"/>
      <c r="D3" s="63"/>
      <c r="E3" s="63"/>
      <c r="F3" s="63"/>
      <c r="G3" s="63"/>
      <c r="H3" s="63"/>
      <c r="I3" s="63"/>
      <c r="J3" s="63"/>
      <c r="K3" s="63"/>
      <c r="L3" s="64"/>
      <c r="V3" s="62"/>
      <c r="W3" s="63"/>
      <c r="X3" s="63"/>
      <c r="Y3" s="63"/>
      <c r="Z3" s="63"/>
      <c r="AA3" s="63"/>
      <c r="AB3" s="63"/>
      <c r="AC3" s="63"/>
      <c r="AD3" s="63"/>
      <c r="AE3" s="63"/>
      <c r="AF3" s="63"/>
      <c r="AG3" s="64"/>
      <c r="AP3" s="62"/>
      <c r="AQ3" s="63"/>
      <c r="AR3" s="63"/>
      <c r="AS3" s="63"/>
      <c r="AT3" s="63"/>
      <c r="AU3" s="63"/>
      <c r="AV3" s="63"/>
      <c r="AW3" s="63"/>
      <c r="AX3" s="63"/>
      <c r="AY3" s="63"/>
      <c r="AZ3" s="63"/>
      <c r="BA3" s="64"/>
    </row>
    <row r="4" spans="1:53">
      <c r="A4" s="62"/>
      <c r="B4" s="63"/>
      <c r="C4" s="63"/>
      <c r="D4" s="63"/>
      <c r="E4" s="63"/>
      <c r="F4" s="63"/>
      <c r="G4" s="63"/>
      <c r="H4" s="63"/>
      <c r="I4" s="63"/>
      <c r="J4" s="63"/>
      <c r="K4" s="63"/>
      <c r="L4" s="64"/>
      <c r="V4" s="62"/>
      <c r="W4" s="63"/>
      <c r="X4" s="63"/>
      <c r="Y4" s="63"/>
      <c r="Z4" s="63"/>
      <c r="AA4" s="63"/>
      <c r="AB4" s="63"/>
      <c r="AC4" s="63"/>
      <c r="AD4" s="63"/>
      <c r="AE4" s="63"/>
      <c r="AF4" s="63"/>
      <c r="AG4" s="64"/>
      <c r="AP4" s="62"/>
      <c r="AQ4" s="63"/>
      <c r="AR4" s="63"/>
      <c r="AS4" s="63"/>
      <c r="AT4" s="63"/>
      <c r="AU4" s="63"/>
      <c r="AV4" s="63"/>
      <c r="AW4" s="63"/>
      <c r="AX4" s="63"/>
      <c r="AY4" s="63"/>
      <c r="AZ4" s="63"/>
      <c r="BA4" s="64"/>
    </row>
    <row r="5" spans="1:53">
      <c r="A5" s="62"/>
      <c r="B5" s="63"/>
      <c r="C5" s="63"/>
      <c r="D5" s="63"/>
      <c r="E5" s="63"/>
      <c r="F5" s="63"/>
      <c r="G5" s="63"/>
      <c r="H5" s="63"/>
      <c r="I5" s="63"/>
      <c r="J5" s="63"/>
      <c r="K5" s="63"/>
      <c r="L5" s="64"/>
      <c r="V5" s="62"/>
      <c r="W5" s="63"/>
      <c r="X5" s="63"/>
      <c r="Y5" s="63"/>
      <c r="Z5" s="63"/>
      <c r="AA5" s="63"/>
      <c r="AB5" s="63"/>
      <c r="AC5" s="63"/>
      <c r="AD5" s="63"/>
      <c r="AE5" s="63"/>
      <c r="AF5" s="63"/>
      <c r="AG5" s="64"/>
      <c r="AH5" s="314"/>
      <c r="AI5" s="315"/>
      <c r="AJ5" s="315"/>
      <c r="AK5" s="315"/>
      <c r="AL5" s="315"/>
      <c r="AM5" s="315"/>
      <c r="AN5" s="315"/>
      <c r="AO5" s="316"/>
      <c r="AP5" s="62"/>
      <c r="AQ5" s="63"/>
      <c r="AR5" s="63"/>
      <c r="AS5" s="63"/>
      <c r="AT5" s="63"/>
      <c r="AU5" s="63"/>
      <c r="AV5" s="63"/>
      <c r="AW5" s="63"/>
      <c r="AX5" s="63"/>
      <c r="AY5" s="63"/>
      <c r="AZ5" s="63"/>
      <c r="BA5" s="64"/>
    </row>
    <row r="6" spans="1:53">
      <c r="A6" s="65"/>
      <c r="B6" s="66"/>
      <c r="C6" s="66"/>
      <c r="D6" s="66"/>
      <c r="E6" s="66"/>
      <c r="F6" s="66"/>
      <c r="G6" s="66"/>
      <c r="H6" s="66"/>
      <c r="I6" s="66"/>
      <c r="J6" s="66"/>
      <c r="K6" s="66"/>
      <c r="L6" s="67"/>
      <c r="V6" s="65"/>
      <c r="W6" s="66"/>
      <c r="X6" s="66"/>
      <c r="Y6" s="66"/>
      <c r="Z6" s="66"/>
      <c r="AA6" s="66"/>
      <c r="AB6" s="66"/>
      <c r="AC6" s="66"/>
      <c r="AD6" s="66"/>
      <c r="AE6" s="66"/>
      <c r="AF6" s="66"/>
      <c r="AG6" s="67"/>
      <c r="AP6" s="65"/>
      <c r="AQ6" s="66"/>
      <c r="AR6" s="66"/>
      <c r="AS6" s="66"/>
      <c r="AT6" s="66"/>
      <c r="AU6" s="66"/>
      <c r="AV6" s="66"/>
      <c r="AW6" s="66"/>
      <c r="AX6" s="66"/>
      <c r="AY6" s="66"/>
      <c r="AZ6" s="66"/>
      <c r="BA6" s="67"/>
    </row>
    <row r="7" spans="1:53" ht="15.95" customHeight="1"/>
    <row r="8" spans="1:53" ht="15.95" customHeight="1"/>
    <row r="9" spans="1:53" ht="15.95" customHeight="1">
      <c r="K9" s="317" t="s">
        <v>237</v>
      </c>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row>
    <row r="10" spans="1:53" ht="15.95" customHeight="1" thickBot="1">
      <c r="J10" s="6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row>
    <row r="11" spans="1:53" ht="15.95" customHeight="1" thickTop="1"/>
    <row r="12" spans="1:53" ht="15.95" customHeight="1"/>
    <row r="13" spans="1:53" ht="15.95" customHeight="1">
      <c r="A13" s="69" t="s">
        <v>109</v>
      </c>
    </row>
    <row r="14" spans="1:53" ht="15.95" customHeight="1"/>
    <row r="15" spans="1:53" ht="15.95" customHeight="1">
      <c r="B15" s="308" t="s">
        <v>211</v>
      </c>
      <c r="C15" s="308"/>
      <c r="D15" s="308"/>
      <c r="E15" s="308"/>
      <c r="F15" s="308"/>
      <c r="G15" s="308"/>
      <c r="H15" s="308"/>
      <c r="I15" s="308"/>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row>
    <row r="16" spans="1:53" ht="9.9499999999999993" customHeight="1"/>
    <row r="17" spans="1:53" ht="15.95" customHeight="1">
      <c r="B17" s="308" t="s">
        <v>144</v>
      </c>
      <c r="C17" s="308"/>
      <c r="D17" s="308"/>
      <c r="E17" s="308"/>
      <c r="F17" s="308"/>
      <c r="G17" s="308"/>
      <c r="H17" s="308"/>
      <c r="I17" s="308"/>
      <c r="M17" s="319" t="str">
        <f>IF(着手届!$AC$17="","",着手届!$AC$17)</f>
        <v/>
      </c>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row>
    <row r="18" spans="1:53" ht="9.9499999999999993" customHeight="1">
      <c r="B18" s="58"/>
      <c r="C18" s="58"/>
      <c r="D18" s="58"/>
      <c r="E18" s="58"/>
      <c r="F18" s="58"/>
      <c r="G18" s="58"/>
      <c r="H18" s="58"/>
    </row>
    <row r="19" spans="1:53" ht="15.95" customHeight="1">
      <c r="B19" s="308" t="s">
        <v>110</v>
      </c>
      <c r="C19" s="308"/>
      <c r="D19" s="308"/>
      <c r="E19" s="308"/>
      <c r="F19" s="308"/>
      <c r="G19" s="308"/>
      <c r="H19" s="308"/>
      <c r="I19" s="308"/>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row>
    <row r="20" spans="1:53" ht="9.9499999999999993" customHeight="1">
      <c r="B20" s="58"/>
      <c r="C20" s="58"/>
      <c r="D20" s="58"/>
      <c r="E20" s="58"/>
      <c r="F20" s="58"/>
      <c r="G20" s="58"/>
      <c r="H20" s="58"/>
      <c r="I20" s="58"/>
    </row>
    <row r="21" spans="1:53" ht="9.9499999999999993" customHeight="1">
      <c r="B21" s="58"/>
      <c r="C21" s="58"/>
      <c r="D21" s="58"/>
      <c r="E21" s="58"/>
      <c r="F21" s="58"/>
      <c r="G21" s="58"/>
      <c r="H21" s="58"/>
      <c r="I21" s="58"/>
    </row>
    <row r="22" spans="1:53" ht="15.95" customHeight="1">
      <c r="A22" s="61"/>
      <c r="B22" s="313" t="s">
        <v>111</v>
      </c>
      <c r="C22" s="313"/>
      <c r="D22" s="313"/>
      <c r="E22" s="313"/>
      <c r="F22" s="313"/>
      <c r="G22" s="313"/>
      <c r="H22" s="313"/>
      <c r="I22" s="313"/>
      <c r="J22" s="61"/>
      <c r="K22" s="61"/>
      <c r="L22" s="61"/>
      <c r="M22" s="310" t="s">
        <v>126</v>
      </c>
      <c r="N22" s="310"/>
      <c r="O22" s="310"/>
      <c r="P22" s="310"/>
      <c r="Q22" s="310"/>
      <c r="R22" s="310"/>
      <c r="S22" s="310" t="s">
        <v>2</v>
      </c>
      <c r="T22" s="310"/>
      <c r="U22" s="310"/>
      <c r="V22" s="310"/>
      <c r="W22" s="310"/>
      <c r="X22" s="310" t="s">
        <v>1</v>
      </c>
      <c r="Y22" s="310"/>
      <c r="Z22" s="310"/>
      <c r="AA22" s="310"/>
      <c r="AB22" s="310"/>
      <c r="AC22" s="310" t="s">
        <v>0</v>
      </c>
      <c r="AD22" s="310"/>
      <c r="AE22" s="61"/>
      <c r="AF22" s="61"/>
      <c r="AG22" s="61"/>
      <c r="AH22" s="61"/>
      <c r="AI22" s="61"/>
      <c r="AJ22" s="61"/>
      <c r="AK22" s="61"/>
      <c r="AL22" s="61"/>
      <c r="AM22" s="61"/>
      <c r="AN22" s="61"/>
      <c r="AO22" s="61"/>
      <c r="AP22" s="61"/>
      <c r="AQ22" s="61"/>
      <c r="AR22" s="61"/>
      <c r="AS22" s="61"/>
      <c r="AT22" s="61"/>
      <c r="AU22" s="61"/>
      <c r="AV22" s="61"/>
      <c r="AW22" s="61"/>
      <c r="AX22" s="61"/>
      <c r="AY22" s="61"/>
      <c r="AZ22" s="61"/>
      <c r="BA22" s="61"/>
    </row>
    <row r="23" spans="1:53" ht="9.9499999999999993" customHeight="1">
      <c r="A23" s="61"/>
      <c r="B23" s="137"/>
      <c r="C23" s="137"/>
      <c r="D23" s="137"/>
      <c r="E23" s="137"/>
      <c r="F23" s="137"/>
      <c r="G23" s="137"/>
      <c r="H23" s="137"/>
      <c r="I23" s="137"/>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row>
    <row r="24" spans="1:53" ht="15.95" customHeight="1">
      <c r="A24" s="61"/>
      <c r="B24" s="313" t="s">
        <v>112</v>
      </c>
      <c r="C24" s="313"/>
      <c r="D24" s="313"/>
      <c r="E24" s="313"/>
      <c r="F24" s="313"/>
      <c r="G24" s="313"/>
      <c r="H24" s="313"/>
      <c r="I24" s="313"/>
      <c r="J24" s="61"/>
      <c r="K24" s="61"/>
      <c r="L24" s="61"/>
      <c r="M24" s="310"/>
      <c r="N24" s="310"/>
      <c r="O24" s="310"/>
      <c r="P24" s="310" t="s">
        <v>113</v>
      </c>
      <c r="Q24" s="310"/>
      <c r="R24" s="311"/>
      <c r="S24" s="311"/>
      <c r="T24" s="311"/>
      <c r="U24" s="310" t="s">
        <v>114</v>
      </c>
      <c r="V24" s="310"/>
      <c r="W24" s="310" t="s">
        <v>116</v>
      </c>
      <c r="X24" s="310"/>
      <c r="Y24" s="310"/>
      <c r="Z24" s="310"/>
      <c r="AA24" s="310"/>
      <c r="AB24" s="310"/>
      <c r="AC24" s="310" t="s">
        <v>113</v>
      </c>
      <c r="AD24" s="310"/>
      <c r="AE24" s="311"/>
      <c r="AF24" s="311"/>
      <c r="AG24" s="311"/>
      <c r="AH24" s="310" t="s">
        <v>114</v>
      </c>
      <c r="AI24" s="310"/>
      <c r="AJ24" s="310" t="s">
        <v>117</v>
      </c>
      <c r="AK24" s="310"/>
      <c r="AL24" s="310"/>
      <c r="AM24" s="310"/>
      <c r="AN24" s="310"/>
      <c r="AO24" s="310"/>
      <c r="AP24" s="310"/>
      <c r="AQ24" s="310"/>
      <c r="AR24" s="310" t="s">
        <v>118</v>
      </c>
      <c r="AS24" s="310"/>
      <c r="AT24" s="310"/>
      <c r="AU24" s="310"/>
      <c r="AV24" s="311"/>
      <c r="AW24" s="311"/>
      <c r="AX24" s="311"/>
      <c r="AY24" s="138" t="s">
        <v>119</v>
      </c>
      <c r="AZ24" s="138"/>
      <c r="BA24" s="61"/>
    </row>
    <row r="25" spans="1:53" ht="15.95" customHeight="1">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row>
    <row r="26" spans="1:53" ht="15.95" customHeight="1" thickBot="1">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row>
    <row r="27" spans="1:53" ht="15.95" customHeight="1">
      <c r="A27" s="61"/>
      <c r="B27" s="139"/>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1"/>
      <c r="BA27" s="61"/>
    </row>
    <row r="28" spans="1:53" ht="15.95" customHeight="1">
      <c r="A28" s="61"/>
      <c r="B28" s="142"/>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143"/>
      <c r="BA28" s="61"/>
    </row>
    <row r="29" spans="1:53" ht="15.95" customHeight="1">
      <c r="A29" s="61"/>
      <c r="B29" s="142"/>
      <c r="C29" s="30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143"/>
      <c r="BA29" s="61"/>
    </row>
    <row r="30" spans="1:53" ht="15.95" customHeight="1">
      <c r="A30" s="61"/>
      <c r="B30" s="142"/>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143"/>
      <c r="BA30" s="61"/>
    </row>
    <row r="31" spans="1:53" ht="15.95" customHeight="1" thickBot="1">
      <c r="A31" s="61"/>
      <c r="B31" s="144"/>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145"/>
      <c r="BA31" s="61"/>
    </row>
    <row r="32" spans="1:53" ht="15.95" customHeight="1">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row>
    <row r="33" spans="1:53" ht="15.95" customHeight="1">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row>
    <row r="34" spans="1:53" ht="15.95" customHeight="1">
      <c r="A34" s="146" t="s">
        <v>120</v>
      </c>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row>
    <row r="35" spans="1:53" ht="12" customHeight="1">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row>
    <row r="36" spans="1:53" ht="15.95" customHeight="1">
      <c r="A36" s="61"/>
      <c r="B36" s="61"/>
      <c r="C36" s="147" t="s">
        <v>121</v>
      </c>
      <c r="D36" s="61"/>
      <c r="E36" s="61"/>
      <c r="F36" s="61"/>
      <c r="G36" s="61"/>
      <c r="H36" s="61"/>
      <c r="I36" s="61"/>
      <c r="J36" s="61"/>
      <c r="K36" s="61"/>
      <c r="L36" s="61"/>
      <c r="M36" s="61"/>
      <c r="N36" s="61"/>
      <c r="O36" s="61"/>
      <c r="P36" s="61"/>
      <c r="Q36" s="61"/>
      <c r="R36" s="61"/>
      <c r="S36" s="61"/>
      <c r="T36" s="312" t="s">
        <v>122</v>
      </c>
      <c r="U36" s="312"/>
      <c r="V36" s="61"/>
      <c r="W36" s="61"/>
      <c r="X36" s="61"/>
      <c r="Y36" s="61"/>
      <c r="Z36" s="61"/>
      <c r="AA36" s="61"/>
      <c r="AB36" s="312" t="s">
        <v>123</v>
      </c>
      <c r="AC36" s="312"/>
      <c r="AD36" s="61"/>
      <c r="AE36" s="61"/>
      <c r="AF36" s="61"/>
      <c r="AG36" s="61"/>
      <c r="AH36" s="61"/>
      <c r="AI36" s="61"/>
      <c r="AJ36" s="312" t="s">
        <v>124</v>
      </c>
      <c r="AK36" s="312"/>
      <c r="AL36" s="312"/>
      <c r="AM36" s="61"/>
      <c r="AN36" s="61"/>
      <c r="AO36" s="61"/>
      <c r="AP36" s="61"/>
      <c r="AQ36" s="61"/>
      <c r="AR36" s="61"/>
      <c r="AS36" s="61"/>
      <c r="AT36" s="61"/>
      <c r="AU36" s="61"/>
      <c r="AV36" s="61"/>
      <c r="AW36" s="61"/>
      <c r="AX36" s="61"/>
      <c r="AY36" s="61"/>
      <c r="AZ36" s="61"/>
      <c r="BA36" s="61"/>
    </row>
    <row r="37" spans="1:53" ht="15.95" customHeight="1">
      <c r="A37" s="61"/>
      <c r="B37" s="61"/>
      <c r="C37" s="61"/>
      <c r="D37" s="61"/>
      <c r="E37" s="61"/>
      <c r="F37" s="61"/>
      <c r="G37" s="61"/>
      <c r="H37" s="61"/>
      <c r="I37" s="61"/>
      <c r="J37" s="61"/>
      <c r="K37" s="61"/>
      <c r="L37" s="61"/>
      <c r="M37" s="61"/>
      <c r="N37" s="61"/>
      <c r="O37" s="61"/>
      <c r="P37" s="61"/>
      <c r="Q37" s="61"/>
      <c r="R37" s="61"/>
      <c r="S37" s="61" t="s">
        <v>125</v>
      </c>
      <c r="T37" s="305" t="s">
        <v>125</v>
      </c>
      <c r="U37" s="305"/>
      <c r="V37" s="305"/>
      <c r="W37" s="305"/>
      <c r="X37" s="305"/>
      <c r="Y37" s="305"/>
      <c r="Z37" s="305"/>
      <c r="AA37" s="305"/>
      <c r="AB37" s="305"/>
      <c r="AC37" s="305"/>
      <c r="AD37" s="305"/>
      <c r="AE37" s="305"/>
      <c r="AF37" s="305"/>
      <c r="AG37" s="305"/>
      <c r="AH37" s="305"/>
      <c r="AI37" s="305"/>
      <c r="AJ37" s="305"/>
      <c r="AK37" s="305"/>
      <c r="AL37" s="305"/>
      <c r="AM37" s="61"/>
      <c r="AN37" s="61"/>
      <c r="AO37" s="61"/>
      <c r="AP37" s="61"/>
      <c r="AQ37" s="61"/>
      <c r="AR37" s="61"/>
      <c r="AS37" s="61"/>
      <c r="AT37" s="61"/>
      <c r="AU37" s="61"/>
      <c r="AV37" s="61"/>
      <c r="AW37" s="61"/>
      <c r="AX37" s="61"/>
      <c r="AY37" s="61"/>
      <c r="AZ37" s="61"/>
      <c r="BA37" s="61"/>
    </row>
    <row r="38" spans="1:53" ht="15.95" customHeight="1" thickBot="1">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row>
    <row r="39" spans="1:53" ht="15.95" customHeight="1">
      <c r="A39" s="61"/>
      <c r="B39" s="139"/>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1"/>
      <c r="BA39" s="61"/>
    </row>
    <row r="40" spans="1:53" ht="15.95" customHeight="1">
      <c r="A40" s="61"/>
      <c r="B40" s="142"/>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143"/>
      <c r="BA40" s="61"/>
    </row>
    <row r="41" spans="1:53" ht="15.95" customHeight="1">
      <c r="A41" s="61"/>
      <c r="B41" s="142"/>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306"/>
      <c r="AV41" s="306"/>
      <c r="AW41" s="306"/>
      <c r="AX41" s="306"/>
      <c r="AY41" s="306"/>
      <c r="AZ41" s="143"/>
      <c r="BA41" s="61"/>
    </row>
    <row r="42" spans="1:53" ht="15.95" customHeight="1">
      <c r="A42" s="61"/>
      <c r="B42" s="142"/>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143"/>
      <c r="BA42" s="61"/>
    </row>
    <row r="43" spans="1:53" ht="15.95" customHeight="1" thickBot="1">
      <c r="A43" s="61"/>
      <c r="B43" s="144"/>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145"/>
      <c r="BA43" s="61"/>
    </row>
    <row r="44" spans="1:53" ht="11.25" customHeight="1">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row>
    <row r="45" spans="1:53" ht="15.95" customHeight="1">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row>
    <row r="46" spans="1:53" ht="15.95" customHeight="1">
      <c r="A46" s="146" t="s">
        <v>239</v>
      </c>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row>
    <row r="47" spans="1:53" ht="12" customHeight="1" thickBot="1">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row>
    <row r="48" spans="1:53" ht="15.95" customHeight="1">
      <c r="A48" s="61"/>
      <c r="B48" s="139"/>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1"/>
      <c r="BA48" s="61"/>
    </row>
    <row r="49" spans="1:53" ht="15.95" customHeight="1">
      <c r="A49" s="61"/>
      <c r="B49" s="142"/>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143"/>
      <c r="BA49" s="61"/>
    </row>
    <row r="50" spans="1:53" ht="15.95" customHeight="1">
      <c r="A50" s="61"/>
      <c r="B50" s="142"/>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143"/>
      <c r="BA50" s="61"/>
    </row>
    <row r="51" spans="1:53" ht="15.95" customHeight="1">
      <c r="A51" s="61"/>
      <c r="B51" s="142"/>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6"/>
      <c r="AY51" s="306"/>
      <c r="AZ51" s="143"/>
      <c r="BA51" s="61"/>
    </row>
    <row r="52" spans="1:53" ht="15.95" customHeight="1" thickBot="1">
      <c r="A52" s="61"/>
      <c r="B52" s="144"/>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145"/>
      <c r="BA52" s="61"/>
    </row>
  </sheetData>
  <sheetProtection selectLockedCells="1"/>
  <mergeCells count="45">
    <mergeCell ref="AP1:BA1"/>
    <mergeCell ref="A2:L2"/>
    <mergeCell ref="N2:T2"/>
    <mergeCell ref="V2:AG2"/>
    <mergeCell ref="AI2:AN2"/>
    <mergeCell ref="AP2:BA2"/>
    <mergeCell ref="B17:I17"/>
    <mergeCell ref="M17:AO17"/>
    <mergeCell ref="B19:I19"/>
    <mergeCell ref="M19:AO19"/>
    <mergeCell ref="A1:L1"/>
    <mergeCell ref="V1:AG1"/>
    <mergeCell ref="X22:Y22"/>
    <mergeCell ref="Z22:AB22"/>
    <mergeCell ref="AC22:AD22"/>
    <mergeCell ref="AH5:AO5"/>
    <mergeCell ref="K9:AQ10"/>
    <mergeCell ref="B22:I22"/>
    <mergeCell ref="M22:O22"/>
    <mergeCell ref="P22:R22"/>
    <mergeCell ref="S22:T22"/>
    <mergeCell ref="U22:W22"/>
    <mergeCell ref="AO24:AQ24"/>
    <mergeCell ref="B24:I24"/>
    <mergeCell ref="M24:O24"/>
    <mergeCell ref="P24:Q24"/>
    <mergeCell ref="R24:T24"/>
    <mergeCell ref="U24:V24"/>
    <mergeCell ref="W24:Y24"/>
    <mergeCell ref="T37:AL37"/>
    <mergeCell ref="C40:AY43"/>
    <mergeCell ref="C49:AY52"/>
    <mergeCell ref="B15:I15"/>
    <mergeCell ref="M15:AO15"/>
    <mergeCell ref="AR24:AU24"/>
    <mergeCell ref="AV24:AX24"/>
    <mergeCell ref="C28:AY31"/>
    <mergeCell ref="T36:U36"/>
    <mergeCell ref="AB36:AC36"/>
    <mergeCell ref="AJ36:AL36"/>
    <mergeCell ref="Z24:AB24"/>
    <mergeCell ref="AC24:AD24"/>
    <mergeCell ref="AE24:AG24"/>
    <mergeCell ref="AH24:AI24"/>
    <mergeCell ref="AJ24:AN24"/>
  </mergeCells>
  <phoneticPr fontId="2"/>
  <conditionalFormatting sqref="P22:R22">
    <cfRule type="expression" dxfId="11" priority="5">
      <formula>$P$22=1</formula>
    </cfRule>
  </conditionalFormatting>
  <dataValidations count="6">
    <dataValidation imeMode="hiragana" allowBlank="1" showInputMessage="1" showErrorMessage="1" sqref="M17:AO17 M19:AO19 C28:AY31 C40:AY43 C49:AY52 M22:O22"/>
    <dataValidation imeMode="off" allowBlank="1" showInputMessage="1" showErrorMessage="1" sqref="P22:R22"/>
    <dataValidation type="whole" imeMode="off" allowBlank="1" showInputMessage="1" showErrorMessage="1" sqref="U22:W22">
      <formula1>1</formula1>
      <formula2>12</formula2>
    </dataValidation>
    <dataValidation type="whole" imeMode="off" allowBlank="1" showInputMessage="1" showErrorMessage="1" sqref="Z22:AB22">
      <formula1>1</formula1>
      <formula2>31</formula2>
    </dataValidation>
    <dataValidation type="whole" imeMode="off" allowBlank="1" showInputMessage="1" showErrorMessage="1" sqref="M24:O24 Z24:AB24 AO24:AQ24">
      <formula1>0</formula1>
      <formula2>23</formula2>
    </dataValidation>
    <dataValidation type="whole" imeMode="off" allowBlank="1" showInputMessage="1" showErrorMessage="1" sqref="R24:T24 AE24:AG24 AV24:AX24">
      <formula1>0</formula1>
      <formula2>59</formula2>
    </dataValidation>
  </dataValidations>
  <printOptions horizontalCentered="1"/>
  <pageMargins left="0.78740157480314965" right="0.78740157480314965" top="0.78740157480314965" bottom="0.78740157480314965" header="0" footer="0"/>
  <pageSetup paperSize="9" orientation="portrait" blackAndWhite="1"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DATA!$D$2:$D$8</xm:f>
          </x14:formula1>
          <xm:sqref>M15:AO15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1:BB79"/>
  <sheetViews>
    <sheetView showGridLines="0" view="pageBreakPreview" topLeftCell="A13" zoomScaleNormal="100" zoomScaleSheetLayoutView="100" workbookViewId="0">
      <selection activeCell="E24" sqref="E24:R24"/>
    </sheetView>
  </sheetViews>
  <sheetFormatPr defaultRowHeight="12"/>
  <cols>
    <col min="1" max="3" width="1.625" style="70" customWidth="1"/>
    <col min="4" max="4" width="14.125" style="70" hidden="1" customWidth="1"/>
    <col min="5" max="55" width="1.625" style="70" customWidth="1"/>
    <col min="56" max="16384" width="9" style="70"/>
  </cols>
  <sheetData>
    <row r="1" spans="1:54">
      <c r="AF1" s="377" t="s">
        <v>185</v>
      </c>
      <c r="AG1" s="377"/>
      <c r="AH1" s="377"/>
      <c r="AI1" s="377"/>
      <c r="AJ1" s="377"/>
      <c r="AK1" s="377" t="s">
        <v>138</v>
      </c>
      <c r="AL1" s="377"/>
      <c r="AM1" s="377"/>
      <c r="AN1" s="377"/>
      <c r="AO1" s="377"/>
      <c r="AP1" s="377" t="s">
        <v>137</v>
      </c>
      <c r="AQ1" s="377"/>
      <c r="AR1" s="377"/>
      <c r="AS1" s="377"/>
      <c r="AT1" s="377"/>
      <c r="AU1" s="377"/>
      <c r="AV1" s="377"/>
      <c r="AW1" s="377"/>
      <c r="AX1" s="377"/>
      <c r="AY1" s="377"/>
      <c r="AZ1" s="377"/>
      <c r="BA1" s="377"/>
      <c r="BB1" s="377"/>
    </row>
    <row r="2" spans="1:54">
      <c r="AF2" s="377"/>
      <c r="AG2" s="377"/>
      <c r="AH2" s="377"/>
      <c r="AI2" s="377"/>
      <c r="AJ2" s="377"/>
      <c r="AK2" s="377"/>
      <c r="AL2" s="377"/>
      <c r="AM2" s="377"/>
      <c r="AN2" s="377"/>
      <c r="AO2" s="377"/>
      <c r="AP2" s="377"/>
      <c r="AQ2" s="377"/>
      <c r="AR2" s="377"/>
      <c r="AS2" s="377"/>
      <c r="AT2" s="377"/>
      <c r="AU2" s="377"/>
      <c r="AV2" s="377"/>
      <c r="AW2" s="377"/>
      <c r="AX2" s="377"/>
      <c r="AY2" s="377"/>
      <c r="AZ2" s="377"/>
      <c r="BA2" s="377"/>
      <c r="BB2" s="377"/>
    </row>
    <row r="3" spans="1:54">
      <c r="AF3" s="377"/>
      <c r="AG3" s="377"/>
      <c r="AH3" s="377"/>
      <c r="AI3" s="377"/>
      <c r="AJ3" s="377"/>
      <c r="AK3" s="377"/>
      <c r="AL3" s="377"/>
      <c r="AM3" s="377"/>
      <c r="AN3" s="377"/>
      <c r="AO3" s="377"/>
      <c r="AP3" s="377"/>
      <c r="AQ3" s="377"/>
      <c r="AR3" s="377"/>
      <c r="AS3" s="377"/>
      <c r="AT3" s="377"/>
      <c r="AU3" s="377"/>
      <c r="AV3" s="377"/>
      <c r="AW3" s="377"/>
      <c r="AX3" s="377"/>
      <c r="AY3" s="377"/>
      <c r="AZ3" s="377"/>
      <c r="BA3" s="377"/>
      <c r="BB3" s="377"/>
    </row>
    <row r="4" spans="1:54">
      <c r="AF4" s="377"/>
      <c r="AG4" s="377"/>
      <c r="AH4" s="377"/>
      <c r="AI4" s="377"/>
      <c r="AJ4" s="377"/>
      <c r="AK4" s="377"/>
      <c r="AL4" s="377"/>
      <c r="AM4" s="377"/>
      <c r="AN4" s="377"/>
      <c r="AO4" s="377"/>
      <c r="AP4" s="377"/>
      <c r="AQ4" s="377"/>
      <c r="AR4" s="377"/>
      <c r="AS4" s="377"/>
      <c r="AT4" s="377"/>
      <c r="AU4" s="377"/>
      <c r="AV4" s="377"/>
      <c r="AW4" s="377"/>
      <c r="AX4" s="377"/>
      <c r="AY4" s="377"/>
      <c r="AZ4" s="377"/>
      <c r="BA4" s="377"/>
      <c r="BB4" s="377"/>
    </row>
    <row r="6" spans="1:54" ht="12" customHeight="1">
      <c r="A6" s="258" t="s">
        <v>240</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row>
    <row r="7" spans="1:54" ht="12" customHeight="1">
      <c r="A7" s="258"/>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8"/>
      <c r="BA7" s="258"/>
      <c r="BB7" s="258"/>
    </row>
    <row r="8" spans="1:54" ht="12" customHeight="1"/>
    <row r="9" spans="1:54">
      <c r="AN9" s="381" t="s">
        <v>3</v>
      </c>
      <c r="AO9" s="381"/>
      <c r="AP9" s="381"/>
      <c r="AQ9" s="382"/>
      <c r="AR9" s="382"/>
      <c r="AS9" s="380" t="s">
        <v>2</v>
      </c>
      <c r="AT9" s="380"/>
      <c r="AU9" s="382"/>
      <c r="AV9" s="382"/>
      <c r="AW9" s="380" t="s">
        <v>1</v>
      </c>
      <c r="AX9" s="380"/>
      <c r="AY9" s="382"/>
      <c r="AZ9" s="382"/>
      <c r="BA9" s="380" t="s">
        <v>0</v>
      </c>
      <c r="BB9" s="380"/>
    </row>
    <row r="11" spans="1:54">
      <c r="P11" s="70" t="s">
        <v>134</v>
      </c>
      <c r="Q11" s="378"/>
      <c r="R11" s="378"/>
      <c r="S11" s="378"/>
      <c r="T11" s="378"/>
      <c r="U11" s="378"/>
      <c r="V11" s="378"/>
      <c r="W11" s="378"/>
      <c r="X11" s="378"/>
      <c r="Y11" s="378"/>
      <c r="Z11" s="378"/>
      <c r="AA11" s="380" t="s">
        <v>115</v>
      </c>
      <c r="AB11" s="380"/>
      <c r="AC11" s="380"/>
      <c r="AD11" s="378"/>
      <c r="AE11" s="378"/>
      <c r="AF11" s="378"/>
      <c r="AG11" s="378"/>
      <c r="AH11" s="378"/>
      <c r="AI11" s="378"/>
      <c r="AJ11" s="378"/>
      <c r="AK11" s="378"/>
      <c r="AL11" s="378"/>
      <c r="AM11" s="378"/>
      <c r="AN11" s="70" t="s">
        <v>135</v>
      </c>
      <c r="AP11" s="379" t="str">
        <f>IF(Q11="","",(AD11-Q11)+1)</f>
        <v/>
      </c>
      <c r="AQ11" s="379"/>
      <c r="AR11" s="70" t="s">
        <v>136</v>
      </c>
    </row>
    <row r="13" spans="1:54" ht="12" customHeight="1">
      <c r="C13" s="383" t="s">
        <v>9</v>
      </c>
      <c r="D13" s="383"/>
      <c r="E13" s="383"/>
      <c r="F13" s="383"/>
      <c r="G13" s="383"/>
      <c r="H13" s="383"/>
      <c r="I13" s="383"/>
      <c r="J13" s="71"/>
      <c r="K13" s="71"/>
      <c r="L13" s="385"/>
      <c r="M13" s="385"/>
      <c r="N13" s="385"/>
      <c r="O13" s="385"/>
      <c r="P13" s="385"/>
      <c r="Q13" s="385"/>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row>
    <row r="14" spans="1:54" ht="5.0999999999999996" customHeight="1"/>
    <row r="15" spans="1:54" ht="13.5" customHeight="1">
      <c r="C15" s="383" t="s">
        <v>39</v>
      </c>
      <c r="D15" s="383"/>
      <c r="E15" s="383"/>
      <c r="F15" s="383"/>
      <c r="G15" s="383"/>
      <c r="H15" s="383"/>
      <c r="I15" s="383"/>
      <c r="J15" s="71"/>
      <c r="K15" s="71"/>
      <c r="L15" s="372" t="s">
        <v>241</v>
      </c>
      <c r="M15" s="372"/>
      <c r="N15" s="372"/>
      <c r="O15" s="372"/>
      <c r="P15" s="372"/>
      <c r="Q15" s="372"/>
      <c r="R15" s="372"/>
      <c r="S15" s="372"/>
      <c r="T15" s="372"/>
      <c r="U15" s="372"/>
      <c r="V15" s="372"/>
      <c r="W15" s="372"/>
      <c r="X15" s="372"/>
      <c r="Y15" s="372"/>
      <c r="Z15" s="372"/>
      <c r="AA15" s="372"/>
      <c r="AB15" s="372"/>
      <c r="AC15" s="372"/>
      <c r="AD15" s="372"/>
      <c r="AE15" s="372"/>
      <c r="AF15" s="372"/>
      <c r="AG15" s="86" t="s">
        <v>139</v>
      </c>
      <c r="AH15" s="384" t="str">
        <f>IF($L$13="","　　　　",VLOOKUP($L$13,DATA!$A$2:$F$9,2,FALSE))</f>
        <v>　　　　</v>
      </c>
      <c r="AI15" s="384"/>
      <c r="AJ15" s="384"/>
      <c r="AK15" s="384"/>
      <c r="AL15" s="384"/>
      <c r="AM15" s="384"/>
      <c r="AN15" s="384"/>
      <c r="AO15" s="384"/>
      <c r="AP15" s="384"/>
      <c r="AQ15" s="384"/>
      <c r="AR15" s="384"/>
      <c r="AS15" s="384"/>
      <c r="AT15" s="384"/>
      <c r="AU15" s="384"/>
      <c r="AV15" s="384"/>
      <c r="AW15" s="384"/>
      <c r="AX15" s="384"/>
      <c r="AY15" s="384"/>
      <c r="AZ15" s="87" t="s">
        <v>212</v>
      </c>
    </row>
    <row r="16" spans="1:54" ht="5.0999999999999996" customHeight="1">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4" ht="12" customHeight="1">
      <c r="C17" s="383" t="s">
        <v>40</v>
      </c>
      <c r="D17" s="383"/>
      <c r="E17" s="383"/>
      <c r="F17" s="383"/>
      <c r="G17" s="383"/>
      <c r="H17" s="383"/>
      <c r="I17" s="383"/>
      <c r="J17" s="71"/>
      <c r="K17" s="71"/>
      <c r="L17" s="372" t="str">
        <f>IF($L$13="","　　　　",VLOOKUP($L$13,DATA!$A$2:$F$9,4,FALSE))</f>
        <v>　　　　</v>
      </c>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row>
    <row r="18" spans="1:54" ht="5.0999999999999996" customHeight="1">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row>
    <row r="19" spans="1:54" ht="12" customHeight="1">
      <c r="C19" s="383" t="s">
        <v>133</v>
      </c>
      <c r="D19" s="383"/>
      <c r="E19" s="383"/>
      <c r="F19" s="383"/>
      <c r="G19" s="383"/>
      <c r="H19" s="383"/>
      <c r="I19" s="383"/>
      <c r="J19" s="71"/>
      <c r="K19" s="71"/>
      <c r="L19" s="328"/>
      <c r="M19" s="328"/>
      <c r="N19" s="328"/>
      <c r="O19" s="328"/>
      <c r="P19" s="328"/>
      <c r="Q19" s="328"/>
      <c r="R19" s="328"/>
      <c r="S19" s="328"/>
      <c r="T19" s="328"/>
      <c r="U19" s="328"/>
      <c r="V19" s="328"/>
      <c r="W19" s="328"/>
      <c r="X19" s="328"/>
      <c r="Y19" s="328"/>
      <c r="Z19" s="328"/>
      <c r="AA19" s="328"/>
      <c r="AB19" s="328"/>
      <c r="AC19" s="328"/>
      <c r="AD19" s="328"/>
      <c r="AE19" s="328"/>
      <c r="AF19" s="328"/>
      <c r="AG19" s="153"/>
      <c r="AH19" s="153"/>
      <c r="AI19" s="153"/>
      <c r="AJ19" s="153"/>
      <c r="AK19" s="153"/>
      <c r="AL19" s="153"/>
      <c r="AM19" s="153"/>
      <c r="AN19" s="153"/>
      <c r="AO19" s="153"/>
      <c r="AP19" s="153"/>
      <c r="AQ19" s="153"/>
      <c r="AR19" s="153"/>
      <c r="AS19" s="153"/>
      <c r="AT19" s="153"/>
      <c r="AU19" s="153"/>
      <c r="AV19" s="153"/>
      <c r="AW19" s="153"/>
      <c r="AX19" s="153"/>
      <c r="AY19" s="153"/>
      <c r="AZ19" s="153"/>
    </row>
    <row r="20" spans="1:54" ht="12" customHeight="1"/>
    <row r="21" spans="1:54">
      <c r="A21" s="373" t="s">
        <v>132</v>
      </c>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c r="BA21" s="373"/>
      <c r="BB21" s="373"/>
    </row>
    <row r="22" spans="1:54" ht="6.75" customHeight="1"/>
    <row r="23" spans="1:54">
      <c r="A23" s="374" t="s">
        <v>127</v>
      </c>
      <c r="B23" s="375"/>
      <c r="C23" s="376"/>
      <c r="D23" s="75"/>
      <c r="E23" s="374" t="s">
        <v>147</v>
      </c>
      <c r="F23" s="375"/>
      <c r="G23" s="375"/>
      <c r="H23" s="375"/>
      <c r="I23" s="375"/>
      <c r="J23" s="375"/>
      <c r="K23" s="375"/>
      <c r="L23" s="375"/>
      <c r="M23" s="375"/>
      <c r="N23" s="375"/>
      <c r="O23" s="375"/>
      <c r="P23" s="375"/>
      <c r="Q23" s="375"/>
      <c r="R23" s="376"/>
      <c r="S23" s="374" t="s">
        <v>131</v>
      </c>
      <c r="T23" s="375"/>
      <c r="U23" s="376"/>
      <c r="V23" s="374" t="s">
        <v>148</v>
      </c>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6"/>
      <c r="AS23" s="375" t="s">
        <v>24</v>
      </c>
      <c r="AT23" s="375"/>
      <c r="AU23" s="375"/>
      <c r="AV23" s="375"/>
      <c r="AW23" s="375"/>
      <c r="AX23" s="375"/>
      <c r="AY23" s="375"/>
      <c r="AZ23" s="375"/>
      <c r="BA23" s="375"/>
      <c r="BB23" s="376"/>
    </row>
    <row r="24" spans="1:54">
      <c r="A24" s="356" t="str">
        <f>IF($Q$11="","",$Q$11)</f>
        <v/>
      </c>
      <c r="B24" s="357"/>
      <c r="C24" s="358"/>
      <c r="D24" s="329">
        <v>1</v>
      </c>
      <c r="E24" s="338"/>
      <c r="F24" s="339"/>
      <c r="G24" s="339"/>
      <c r="H24" s="339"/>
      <c r="I24" s="339"/>
      <c r="J24" s="339"/>
      <c r="K24" s="339"/>
      <c r="L24" s="339"/>
      <c r="M24" s="339"/>
      <c r="N24" s="339"/>
      <c r="O24" s="339"/>
      <c r="P24" s="339"/>
      <c r="Q24" s="339"/>
      <c r="R24" s="340"/>
      <c r="S24" s="362"/>
      <c r="T24" s="363"/>
      <c r="U24" s="364"/>
      <c r="V24" s="365"/>
      <c r="W24" s="366"/>
      <c r="X24" s="366"/>
      <c r="Y24" s="366"/>
      <c r="Z24" s="335" t="s">
        <v>128</v>
      </c>
      <c r="AA24" s="335"/>
      <c r="AB24" s="366"/>
      <c r="AC24" s="366"/>
      <c r="AD24" s="366"/>
      <c r="AE24" s="366"/>
      <c r="AF24" s="335" t="s">
        <v>129</v>
      </c>
      <c r="AG24" s="335"/>
      <c r="AH24" s="335"/>
      <c r="AI24" s="336" t="str">
        <f>IF(AB24-V24=0,"",AB24-V24)</f>
        <v/>
      </c>
      <c r="AJ24" s="336"/>
      <c r="AK24" s="336"/>
      <c r="AL24" s="72" t="s">
        <v>130</v>
      </c>
      <c r="AM24" s="128"/>
      <c r="AN24" s="348" t="str">
        <f>IF($A24="","",SUM($AI24:$AK28))</f>
        <v/>
      </c>
      <c r="AO24" s="348"/>
      <c r="AP24" s="348"/>
      <c r="AQ24" s="348"/>
      <c r="AR24" s="349"/>
      <c r="AS24" s="352"/>
      <c r="AT24" s="352"/>
      <c r="AU24" s="352"/>
      <c r="AV24" s="352"/>
      <c r="AW24" s="352"/>
      <c r="AX24" s="352"/>
      <c r="AY24" s="352"/>
      <c r="AZ24" s="352"/>
      <c r="BA24" s="352"/>
      <c r="BB24" s="353"/>
    </row>
    <row r="25" spans="1:54">
      <c r="A25" s="356"/>
      <c r="B25" s="357"/>
      <c r="C25" s="358"/>
      <c r="D25" s="330"/>
      <c r="E25" s="338"/>
      <c r="F25" s="339"/>
      <c r="G25" s="339"/>
      <c r="H25" s="339"/>
      <c r="I25" s="339"/>
      <c r="J25" s="339"/>
      <c r="K25" s="339"/>
      <c r="L25" s="339"/>
      <c r="M25" s="339"/>
      <c r="N25" s="339"/>
      <c r="O25" s="339"/>
      <c r="P25" s="339"/>
      <c r="Q25" s="339"/>
      <c r="R25" s="340"/>
      <c r="S25" s="367"/>
      <c r="T25" s="368"/>
      <c r="U25" s="369"/>
      <c r="V25" s="370"/>
      <c r="W25" s="337"/>
      <c r="X25" s="337"/>
      <c r="Y25" s="337"/>
      <c r="Z25" s="333" t="s">
        <v>128</v>
      </c>
      <c r="AA25" s="333"/>
      <c r="AB25" s="337"/>
      <c r="AC25" s="337"/>
      <c r="AD25" s="337"/>
      <c r="AE25" s="337"/>
      <c r="AF25" s="333" t="s">
        <v>129</v>
      </c>
      <c r="AG25" s="333"/>
      <c r="AH25" s="333"/>
      <c r="AI25" s="334" t="str">
        <f t="shared" ref="AI25:AI28" si="0">IF(AB25-V25=0,"",AB25-V25)</f>
        <v/>
      </c>
      <c r="AJ25" s="334"/>
      <c r="AK25" s="334"/>
      <c r="AL25" s="73" t="s">
        <v>130</v>
      </c>
      <c r="AM25" s="129"/>
      <c r="AN25" s="348"/>
      <c r="AO25" s="348"/>
      <c r="AP25" s="348"/>
      <c r="AQ25" s="348"/>
      <c r="AR25" s="349"/>
      <c r="AS25" s="352"/>
      <c r="AT25" s="352"/>
      <c r="AU25" s="352"/>
      <c r="AV25" s="352"/>
      <c r="AW25" s="352"/>
      <c r="AX25" s="352"/>
      <c r="AY25" s="352"/>
      <c r="AZ25" s="352"/>
      <c r="BA25" s="352"/>
      <c r="BB25" s="353"/>
    </row>
    <row r="26" spans="1:54">
      <c r="A26" s="356"/>
      <c r="B26" s="357"/>
      <c r="C26" s="358"/>
      <c r="D26" s="330"/>
      <c r="E26" s="338"/>
      <c r="F26" s="339"/>
      <c r="G26" s="339"/>
      <c r="H26" s="339"/>
      <c r="I26" s="339"/>
      <c r="J26" s="339"/>
      <c r="K26" s="339"/>
      <c r="L26" s="339"/>
      <c r="M26" s="339"/>
      <c r="N26" s="339"/>
      <c r="O26" s="339"/>
      <c r="P26" s="339"/>
      <c r="Q26" s="339"/>
      <c r="R26" s="340"/>
      <c r="S26" s="367"/>
      <c r="T26" s="368"/>
      <c r="U26" s="369"/>
      <c r="V26" s="370"/>
      <c r="W26" s="337"/>
      <c r="X26" s="337"/>
      <c r="Y26" s="337"/>
      <c r="Z26" s="333" t="s">
        <v>128</v>
      </c>
      <c r="AA26" s="333"/>
      <c r="AB26" s="337"/>
      <c r="AC26" s="337"/>
      <c r="AD26" s="337"/>
      <c r="AE26" s="337"/>
      <c r="AF26" s="333" t="s">
        <v>129</v>
      </c>
      <c r="AG26" s="333"/>
      <c r="AH26" s="333"/>
      <c r="AI26" s="334" t="str">
        <f t="shared" si="0"/>
        <v/>
      </c>
      <c r="AJ26" s="334"/>
      <c r="AK26" s="334"/>
      <c r="AL26" s="73" t="s">
        <v>130</v>
      </c>
      <c r="AM26" s="129"/>
      <c r="AN26" s="348"/>
      <c r="AO26" s="348"/>
      <c r="AP26" s="348"/>
      <c r="AQ26" s="348"/>
      <c r="AR26" s="349"/>
      <c r="AS26" s="352"/>
      <c r="AT26" s="352"/>
      <c r="AU26" s="352"/>
      <c r="AV26" s="352"/>
      <c r="AW26" s="352"/>
      <c r="AX26" s="352"/>
      <c r="AY26" s="352"/>
      <c r="AZ26" s="352"/>
      <c r="BA26" s="352"/>
      <c r="BB26" s="353"/>
    </row>
    <row r="27" spans="1:54">
      <c r="A27" s="356"/>
      <c r="B27" s="357"/>
      <c r="C27" s="358"/>
      <c r="D27" s="330"/>
      <c r="E27" s="338"/>
      <c r="F27" s="339"/>
      <c r="G27" s="339"/>
      <c r="H27" s="339"/>
      <c r="I27" s="339"/>
      <c r="J27" s="339"/>
      <c r="K27" s="339"/>
      <c r="L27" s="339"/>
      <c r="M27" s="339"/>
      <c r="N27" s="339"/>
      <c r="O27" s="339"/>
      <c r="P27" s="339"/>
      <c r="Q27" s="339"/>
      <c r="R27" s="340"/>
      <c r="S27" s="367"/>
      <c r="T27" s="368"/>
      <c r="U27" s="369"/>
      <c r="V27" s="370"/>
      <c r="W27" s="337"/>
      <c r="X27" s="337"/>
      <c r="Y27" s="337"/>
      <c r="Z27" s="333" t="s">
        <v>128</v>
      </c>
      <c r="AA27" s="333"/>
      <c r="AB27" s="337"/>
      <c r="AC27" s="337"/>
      <c r="AD27" s="337"/>
      <c r="AE27" s="337"/>
      <c r="AF27" s="333" t="s">
        <v>129</v>
      </c>
      <c r="AG27" s="333"/>
      <c r="AH27" s="333"/>
      <c r="AI27" s="334" t="str">
        <f t="shared" si="0"/>
        <v/>
      </c>
      <c r="AJ27" s="334"/>
      <c r="AK27" s="334"/>
      <c r="AL27" s="73" t="s">
        <v>130</v>
      </c>
      <c r="AM27" s="129"/>
      <c r="AN27" s="348"/>
      <c r="AO27" s="348"/>
      <c r="AP27" s="348"/>
      <c r="AQ27" s="348"/>
      <c r="AR27" s="349"/>
      <c r="AS27" s="352"/>
      <c r="AT27" s="352"/>
      <c r="AU27" s="352"/>
      <c r="AV27" s="352"/>
      <c r="AW27" s="352"/>
      <c r="AX27" s="352"/>
      <c r="AY27" s="352"/>
      <c r="AZ27" s="352"/>
      <c r="BA27" s="352"/>
      <c r="BB27" s="353"/>
    </row>
    <row r="28" spans="1:54">
      <c r="A28" s="359"/>
      <c r="B28" s="360"/>
      <c r="C28" s="361"/>
      <c r="D28" s="331"/>
      <c r="E28" s="338"/>
      <c r="F28" s="339"/>
      <c r="G28" s="339"/>
      <c r="H28" s="339"/>
      <c r="I28" s="339"/>
      <c r="J28" s="339"/>
      <c r="K28" s="339"/>
      <c r="L28" s="339"/>
      <c r="M28" s="339"/>
      <c r="N28" s="339"/>
      <c r="O28" s="339"/>
      <c r="P28" s="339"/>
      <c r="Q28" s="339"/>
      <c r="R28" s="340"/>
      <c r="S28" s="341"/>
      <c r="T28" s="342"/>
      <c r="U28" s="343"/>
      <c r="V28" s="344"/>
      <c r="W28" s="345"/>
      <c r="X28" s="345"/>
      <c r="Y28" s="345"/>
      <c r="Z28" s="346" t="s">
        <v>128</v>
      </c>
      <c r="AA28" s="346"/>
      <c r="AB28" s="345"/>
      <c r="AC28" s="345"/>
      <c r="AD28" s="345"/>
      <c r="AE28" s="345"/>
      <c r="AF28" s="346" t="s">
        <v>129</v>
      </c>
      <c r="AG28" s="346"/>
      <c r="AH28" s="346"/>
      <c r="AI28" s="371" t="str">
        <f t="shared" si="0"/>
        <v/>
      </c>
      <c r="AJ28" s="371"/>
      <c r="AK28" s="371"/>
      <c r="AL28" s="71" t="s">
        <v>130</v>
      </c>
      <c r="AM28" s="130"/>
      <c r="AN28" s="350"/>
      <c r="AO28" s="350"/>
      <c r="AP28" s="350"/>
      <c r="AQ28" s="350"/>
      <c r="AR28" s="351"/>
      <c r="AS28" s="354"/>
      <c r="AT28" s="354"/>
      <c r="AU28" s="354"/>
      <c r="AV28" s="354"/>
      <c r="AW28" s="354"/>
      <c r="AX28" s="354"/>
      <c r="AY28" s="354"/>
      <c r="AZ28" s="354"/>
      <c r="BA28" s="354"/>
      <c r="BB28" s="355"/>
    </row>
    <row r="29" spans="1:54">
      <c r="A29" s="356" t="str">
        <f>IF($Q11="","",IF($D29&gt;$AP$11,"",$A24+1))</f>
        <v/>
      </c>
      <c r="B29" s="357"/>
      <c r="C29" s="358"/>
      <c r="D29" s="329">
        <v>2</v>
      </c>
      <c r="E29" s="338"/>
      <c r="F29" s="339"/>
      <c r="G29" s="339"/>
      <c r="H29" s="339"/>
      <c r="I29" s="339"/>
      <c r="J29" s="339"/>
      <c r="K29" s="339"/>
      <c r="L29" s="339"/>
      <c r="M29" s="339"/>
      <c r="N29" s="339"/>
      <c r="O29" s="339"/>
      <c r="P29" s="339"/>
      <c r="Q29" s="339"/>
      <c r="R29" s="340"/>
      <c r="S29" s="362"/>
      <c r="T29" s="363"/>
      <c r="U29" s="364"/>
      <c r="V29" s="365"/>
      <c r="W29" s="366"/>
      <c r="X29" s="366"/>
      <c r="Y29" s="366"/>
      <c r="Z29" s="335" t="s">
        <v>128</v>
      </c>
      <c r="AA29" s="335"/>
      <c r="AB29" s="366"/>
      <c r="AC29" s="366"/>
      <c r="AD29" s="366"/>
      <c r="AE29" s="366"/>
      <c r="AF29" s="335" t="s">
        <v>129</v>
      </c>
      <c r="AG29" s="335"/>
      <c r="AH29" s="335"/>
      <c r="AI29" s="336" t="str">
        <f t="shared" ref="AI29:AI73" si="1">IF(AB29-V29=0,"",AB29-V29)</f>
        <v/>
      </c>
      <c r="AJ29" s="336"/>
      <c r="AK29" s="336"/>
      <c r="AL29" s="72" t="s">
        <v>130</v>
      </c>
      <c r="AM29" s="128"/>
      <c r="AN29" s="348" t="str">
        <f>IF($A29="","",SUM($AI29:$AK33))</f>
        <v/>
      </c>
      <c r="AO29" s="348"/>
      <c r="AP29" s="348"/>
      <c r="AQ29" s="348"/>
      <c r="AR29" s="349"/>
      <c r="AS29" s="352"/>
      <c r="AT29" s="352"/>
      <c r="AU29" s="352"/>
      <c r="AV29" s="352"/>
      <c r="AW29" s="352"/>
      <c r="AX29" s="352"/>
      <c r="AY29" s="352"/>
      <c r="AZ29" s="352"/>
      <c r="BA29" s="352"/>
      <c r="BB29" s="353"/>
    </row>
    <row r="30" spans="1:54">
      <c r="A30" s="356"/>
      <c r="B30" s="357"/>
      <c r="C30" s="358"/>
      <c r="D30" s="330"/>
      <c r="E30" s="338"/>
      <c r="F30" s="339"/>
      <c r="G30" s="339"/>
      <c r="H30" s="339"/>
      <c r="I30" s="339"/>
      <c r="J30" s="339"/>
      <c r="K30" s="339"/>
      <c r="L30" s="339"/>
      <c r="M30" s="339"/>
      <c r="N30" s="339"/>
      <c r="O30" s="339"/>
      <c r="P30" s="339"/>
      <c r="Q30" s="339"/>
      <c r="R30" s="340"/>
      <c r="S30" s="367"/>
      <c r="T30" s="368"/>
      <c r="U30" s="369"/>
      <c r="V30" s="370"/>
      <c r="W30" s="337"/>
      <c r="X30" s="337"/>
      <c r="Y30" s="337"/>
      <c r="Z30" s="333" t="s">
        <v>128</v>
      </c>
      <c r="AA30" s="333"/>
      <c r="AB30" s="337"/>
      <c r="AC30" s="337"/>
      <c r="AD30" s="337"/>
      <c r="AE30" s="337"/>
      <c r="AF30" s="333" t="s">
        <v>129</v>
      </c>
      <c r="AG30" s="333"/>
      <c r="AH30" s="333"/>
      <c r="AI30" s="334" t="str">
        <f t="shared" si="1"/>
        <v/>
      </c>
      <c r="AJ30" s="334"/>
      <c r="AK30" s="334"/>
      <c r="AL30" s="73" t="s">
        <v>130</v>
      </c>
      <c r="AM30" s="129"/>
      <c r="AN30" s="348"/>
      <c r="AO30" s="348"/>
      <c r="AP30" s="348"/>
      <c r="AQ30" s="348"/>
      <c r="AR30" s="349"/>
      <c r="AS30" s="352"/>
      <c r="AT30" s="352"/>
      <c r="AU30" s="352"/>
      <c r="AV30" s="352"/>
      <c r="AW30" s="352"/>
      <c r="AX30" s="352"/>
      <c r="AY30" s="352"/>
      <c r="AZ30" s="352"/>
      <c r="BA30" s="352"/>
      <c r="BB30" s="353"/>
    </row>
    <row r="31" spans="1:54">
      <c r="A31" s="356"/>
      <c r="B31" s="357"/>
      <c r="C31" s="358"/>
      <c r="D31" s="330"/>
      <c r="E31" s="338"/>
      <c r="F31" s="339"/>
      <c r="G31" s="339"/>
      <c r="H31" s="339"/>
      <c r="I31" s="339"/>
      <c r="J31" s="339"/>
      <c r="K31" s="339"/>
      <c r="L31" s="339"/>
      <c r="M31" s="339"/>
      <c r="N31" s="339"/>
      <c r="O31" s="339"/>
      <c r="P31" s="339"/>
      <c r="Q31" s="339"/>
      <c r="R31" s="340"/>
      <c r="S31" s="367"/>
      <c r="T31" s="368"/>
      <c r="U31" s="369"/>
      <c r="V31" s="370"/>
      <c r="W31" s="337"/>
      <c r="X31" s="337"/>
      <c r="Y31" s="337"/>
      <c r="Z31" s="333" t="s">
        <v>128</v>
      </c>
      <c r="AA31" s="333"/>
      <c r="AB31" s="337"/>
      <c r="AC31" s="337"/>
      <c r="AD31" s="337"/>
      <c r="AE31" s="337"/>
      <c r="AF31" s="333" t="s">
        <v>129</v>
      </c>
      <c r="AG31" s="333"/>
      <c r="AH31" s="333"/>
      <c r="AI31" s="334" t="str">
        <f t="shared" si="1"/>
        <v/>
      </c>
      <c r="AJ31" s="334"/>
      <c r="AK31" s="334"/>
      <c r="AL31" s="73" t="s">
        <v>130</v>
      </c>
      <c r="AM31" s="129"/>
      <c r="AN31" s="348"/>
      <c r="AO31" s="348"/>
      <c r="AP31" s="348"/>
      <c r="AQ31" s="348"/>
      <c r="AR31" s="349"/>
      <c r="AS31" s="352"/>
      <c r="AT31" s="352"/>
      <c r="AU31" s="352"/>
      <c r="AV31" s="352"/>
      <c r="AW31" s="352"/>
      <c r="AX31" s="352"/>
      <c r="AY31" s="352"/>
      <c r="AZ31" s="352"/>
      <c r="BA31" s="352"/>
      <c r="BB31" s="353"/>
    </row>
    <row r="32" spans="1:54">
      <c r="A32" s="356"/>
      <c r="B32" s="357"/>
      <c r="C32" s="358"/>
      <c r="D32" s="330"/>
      <c r="E32" s="338"/>
      <c r="F32" s="339"/>
      <c r="G32" s="339"/>
      <c r="H32" s="339"/>
      <c r="I32" s="339"/>
      <c r="J32" s="339"/>
      <c r="K32" s="339"/>
      <c r="L32" s="339"/>
      <c r="M32" s="339"/>
      <c r="N32" s="339"/>
      <c r="O32" s="339"/>
      <c r="P32" s="339"/>
      <c r="Q32" s="339"/>
      <c r="R32" s="340"/>
      <c r="S32" s="367"/>
      <c r="T32" s="368"/>
      <c r="U32" s="369"/>
      <c r="V32" s="370"/>
      <c r="W32" s="337"/>
      <c r="X32" s="337"/>
      <c r="Y32" s="337"/>
      <c r="Z32" s="333" t="s">
        <v>128</v>
      </c>
      <c r="AA32" s="333"/>
      <c r="AB32" s="337"/>
      <c r="AC32" s="337"/>
      <c r="AD32" s="337"/>
      <c r="AE32" s="337"/>
      <c r="AF32" s="333" t="s">
        <v>129</v>
      </c>
      <c r="AG32" s="333"/>
      <c r="AH32" s="333"/>
      <c r="AI32" s="334" t="str">
        <f t="shared" si="1"/>
        <v/>
      </c>
      <c r="AJ32" s="334"/>
      <c r="AK32" s="334"/>
      <c r="AL32" s="73" t="s">
        <v>130</v>
      </c>
      <c r="AM32" s="129"/>
      <c r="AN32" s="348"/>
      <c r="AO32" s="348"/>
      <c r="AP32" s="348"/>
      <c r="AQ32" s="348"/>
      <c r="AR32" s="349"/>
      <c r="AS32" s="352"/>
      <c r="AT32" s="352"/>
      <c r="AU32" s="352"/>
      <c r="AV32" s="352"/>
      <c r="AW32" s="352"/>
      <c r="AX32" s="352"/>
      <c r="AY32" s="352"/>
      <c r="AZ32" s="352"/>
      <c r="BA32" s="352"/>
      <c r="BB32" s="353"/>
    </row>
    <row r="33" spans="1:54">
      <c r="A33" s="359"/>
      <c r="B33" s="360"/>
      <c r="C33" s="361"/>
      <c r="D33" s="331"/>
      <c r="E33" s="338"/>
      <c r="F33" s="339"/>
      <c r="G33" s="339"/>
      <c r="H33" s="339"/>
      <c r="I33" s="339"/>
      <c r="J33" s="339"/>
      <c r="K33" s="339"/>
      <c r="L33" s="339"/>
      <c r="M33" s="339"/>
      <c r="N33" s="339"/>
      <c r="O33" s="339"/>
      <c r="P33" s="339"/>
      <c r="Q33" s="339"/>
      <c r="R33" s="340"/>
      <c r="S33" s="341"/>
      <c r="T33" s="342"/>
      <c r="U33" s="343"/>
      <c r="V33" s="344"/>
      <c r="W33" s="345"/>
      <c r="X33" s="345"/>
      <c r="Y33" s="345"/>
      <c r="Z33" s="346" t="s">
        <v>128</v>
      </c>
      <c r="AA33" s="346"/>
      <c r="AB33" s="345"/>
      <c r="AC33" s="345"/>
      <c r="AD33" s="345"/>
      <c r="AE33" s="345"/>
      <c r="AF33" s="346" t="s">
        <v>129</v>
      </c>
      <c r="AG33" s="346"/>
      <c r="AH33" s="346"/>
      <c r="AI33" s="371" t="str">
        <f t="shared" si="1"/>
        <v/>
      </c>
      <c r="AJ33" s="371"/>
      <c r="AK33" s="371"/>
      <c r="AL33" s="71" t="s">
        <v>130</v>
      </c>
      <c r="AM33" s="130"/>
      <c r="AN33" s="350"/>
      <c r="AO33" s="350"/>
      <c r="AP33" s="350"/>
      <c r="AQ33" s="350"/>
      <c r="AR33" s="351"/>
      <c r="AS33" s="354"/>
      <c r="AT33" s="354"/>
      <c r="AU33" s="354"/>
      <c r="AV33" s="354"/>
      <c r="AW33" s="354"/>
      <c r="AX33" s="354"/>
      <c r="AY33" s="354"/>
      <c r="AZ33" s="354"/>
      <c r="BA33" s="354"/>
      <c r="BB33" s="355"/>
    </row>
    <row r="34" spans="1:54">
      <c r="A34" s="356" t="str">
        <f>IF($Q11="","",IF($D34&gt;$AP$11,"",$A29+1))</f>
        <v/>
      </c>
      <c r="B34" s="357"/>
      <c r="C34" s="358"/>
      <c r="D34" s="329">
        <v>3</v>
      </c>
      <c r="E34" s="338"/>
      <c r="F34" s="339"/>
      <c r="G34" s="339"/>
      <c r="H34" s="339"/>
      <c r="I34" s="339"/>
      <c r="J34" s="339"/>
      <c r="K34" s="339"/>
      <c r="L34" s="339"/>
      <c r="M34" s="339"/>
      <c r="N34" s="339"/>
      <c r="O34" s="339"/>
      <c r="P34" s="339"/>
      <c r="Q34" s="339"/>
      <c r="R34" s="340"/>
      <c r="S34" s="362"/>
      <c r="T34" s="363"/>
      <c r="U34" s="364"/>
      <c r="V34" s="365"/>
      <c r="W34" s="366"/>
      <c r="X34" s="366"/>
      <c r="Y34" s="366"/>
      <c r="Z34" s="335" t="s">
        <v>128</v>
      </c>
      <c r="AA34" s="335"/>
      <c r="AB34" s="366"/>
      <c r="AC34" s="366"/>
      <c r="AD34" s="366"/>
      <c r="AE34" s="366"/>
      <c r="AF34" s="335" t="s">
        <v>129</v>
      </c>
      <c r="AG34" s="335"/>
      <c r="AH34" s="335"/>
      <c r="AI34" s="336" t="str">
        <f t="shared" si="1"/>
        <v/>
      </c>
      <c r="AJ34" s="336"/>
      <c r="AK34" s="336"/>
      <c r="AL34" s="72" t="s">
        <v>130</v>
      </c>
      <c r="AM34" s="128"/>
      <c r="AN34" s="348" t="str">
        <f>IF($A34="","",SUM($AI34:$AK38))</f>
        <v/>
      </c>
      <c r="AO34" s="348"/>
      <c r="AP34" s="348"/>
      <c r="AQ34" s="348"/>
      <c r="AR34" s="349"/>
      <c r="AS34" s="352"/>
      <c r="AT34" s="352"/>
      <c r="AU34" s="352"/>
      <c r="AV34" s="352"/>
      <c r="AW34" s="352"/>
      <c r="AX34" s="352"/>
      <c r="AY34" s="352"/>
      <c r="AZ34" s="352"/>
      <c r="BA34" s="352"/>
      <c r="BB34" s="353"/>
    </row>
    <row r="35" spans="1:54">
      <c r="A35" s="356"/>
      <c r="B35" s="357"/>
      <c r="C35" s="358"/>
      <c r="D35" s="330"/>
      <c r="E35" s="338"/>
      <c r="F35" s="339"/>
      <c r="G35" s="339"/>
      <c r="H35" s="339"/>
      <c r="I35" s="339"/>
      <c r="J35" s="339"/>
      <c r="K35" s="339"/>
      <c r="L35" s="339"/>
      <c r="M35" s="339"/>
      <c r="N35" s="339"/>
      <c r="O35" s="339"/>
      <c r="P35" s="339"/>
      <c r="Q35" s="339"/>
      <c r="R35" s="340"/>
      <c r="S35" s="367"/>
      <c r="T35" s="368"/>
      <c r="U35" s="369"/>
      <c r="V35" s="370"/>
      <c r="W35" s="337"/>
      <c r="X35" s="337"/>
      <c r="Y35" s="337"/>
      <c r="Z35" s="333" t="s">
        <v>128</v>
      </c>
      <c r="AA35" s="333"/>
      <c r="AB35" s="337"/>
      <c r="AC35" s="337"/>
      <c r="AD35" s="337"/>
      <c r="AE35" s="337"/>
      <c r="AF35" s="333" t="s">
        <v>129</v>
      </c>
      <c r="AG35" s="333"/>
      <c r="AH35" s="333"/>
      <c r="AI35" s="334" t="str">
        <f t="shared" si="1"/>
        <v/>
      </c>
      <c r="AJ35" s="334"/>
      <c r="AK35" s="334"/>
      <c r="AL35" s="73" t="s">
        <v>130</v>
      </c>
      <c r="AM35" s="129"/>
      <c r="AN35" s="348"/>
      <c r="AO35" s="348"/>
      <c r="AP35" s="348"/>
      <c r="AQ35" s="348"/>
      <c r="AR35" s="349"/>
      <c r="AS35" s="352"/>
      <c r="AT35" s="352"/>
      <c r="AU35" s="352"/>
      <c r="AV35" s="352"/>
      <c r="AW35" s="352"/>
      <c r="AX35" s="352"/>
      <c r="AY35" s="352"/>
      <c r="AZ35" s="352"/>
      <c r="BA35" s="352"/>
      <c r="BB35" s="353"/>
    </row>
    <row r="36" spans="1:54">
      <c r="A36" s="356"/>
      <c r="B36" s="357"/>
      <c r="C36" s="358"/>
      <c r="D36" s="330"/>
      <c r="E36" s="338"/>
      <c r="F36" s="339"/>
      <c r="G36" s="339"/>
      <c r="H36" s="339"/>
      <c r="I36" s="339"/>
      <c r="J36" s="339"/>
      <c r="K36" s="339"/>
      <c r="L36" s="339"/>
      <c r="M36" s="339"/>
      <c r="N36" s="339"/>
      <c r="O36" s="339"/>
      <c r="P36" s="339"/>
      <c r="Q36" s="339"/>
      <c r="R36" s="340"/>
      <c r="S36" s="367"/>
      <c r="T36" s="368"/>
      <c r="U36" s="369"/>
      <c r="V36" s="370"/>
      <c r="W36" s="337"/>
      <c r="X36" s="337"/>
      <c r="Y36" s="337"/>
      <c r="Z36" s="333" t="s">
        <v>128</v>
      </c>
      <c r="AA36" s="333"/>
      <c r="AB36" s="337"/>
      <c r="AC36" s="337"/>
      <c r="AD36" s="337"/>
      <c r="AE36" s="337"/>
      <c r="AF36" s="333" t="s">
        <v>129</v>
      </c>
      <c r="AG36" s="333"/>
      <c r="AH36" s="333"/>
      <c r="AI36" s="334" t="str">
        <f t="shared" si="1"/>
        <v/>
      </c>
      <c r="AJ36" s="334"/>
      <c r="AK36" s="334"/>
      <c r="AL36" s="73" t="s">
        <v>130</v>
      </c>
      <c r="AM36" s="129"/>
      <c r="AN36" s="348"/>
      <c r="AO36" s="348"/>
      <c r="AP36" s="348"/>
      <c r="AQ36" s="348"/>
      <c r="AR36" s="349"/>
      <c r="AS36" s="352"/>
      <c r="AT36" s="352"/>
      <c r="AU36" s="352"/>
      <c r="AV36" s="352"/>
      <c r="AW36" s="352"/>
      <c r="AX36" s="352"/>
      <c r="AY36" s="352"/>
      <c r="AZ36" s="352"/>
      <c r="BA36" s="352"/>
      <c r="BB36" s="353"/>
    </row>
    <row r="37" spans="1:54">
      <c r="A37" s="356"/>
      <c r="B37" s="357"/>
      <c r="C37" s="358"/>
      <c r="D37" s="330"/>
      <c r="E37" s="338"/>
      <c r="F37" s="339"/>
      <c r="G37" s="339"/>
      <c r="H37" s="339"/>
      <c r="I37" s="339"/>
      <c r="J37" s="339"/>
      <c r="K37" s="339"/>
      <c r="L37" s="339"/>
      <c r="M37" s="339"/>
      <c r="N37" s="339"/>
      <c r="O37" s="339"/>
      <c r="P37" s="339"/>
      <c r="Q37" s="339"/>
      <c r="R37" s="340"/>
      <c r="S37" s="367"/>
      <c r="T37" s="368"/>
      <c r="U37" s="369"/>
      <c r="V37" s="370"/>
      <c r="W37" s="337"/>
      <c r="X37" s="337"/>
      <c r="Y37" s="337"/>
      <c r="Z37" s="333" t="s">
        <v>128</v>
      </c>
      <c r="AA37" s="333"/>
      <c r="AB37" s="337"/>
      <c r="AC37" s="337"/>
      <c r="AD37" s="337"/>
      <c r="AE37" s="337"/>
      <c r="AF37" s="333" t="s">
        <v>129</v>
      </c>
      <c r="AG37" s="333"/>
      <c r="AH37" s="333"/>
      <c r="AI37" s="334" t="str">
        <f t="shared" si="1"/>
        <v/>
      </c>
      <c r="AJ37" s="334"/>
      <c r="AK37" s="334"/>
      <c r="AL37" s="73" t="s">
        <v>130</v>
      </c>
      <c r="AM37" s="129"/>
      <c r="AN37" s="348"/>
      <c r="AO37" s="348"/>
      <c r="AP37" s="348"/>
      <c r="AQ37" s="348"/>
      <c r="AR37" s="349"/>
      <c r="AS37" s="352"/>
      <c r="AT37" s="352"/>
      <c r="AU37" s="352"/>
      <c r="AV37" s="352"/>
      <c r="AW37" s="352"/>
      <c r="AX37" s="352"/>
      <c r="AY37" s="352"/>
      <c r="AZ37" s="352"/>
      <c r="BA37" s="352"/>
      <c r="BB37" s="353"/>
    </row>
    <row r="38" spans="1:54">
      <c r="A38" s="359"/>
      <c r="B38" s="360"/>
      <c r="C38" s="361"/>
      <c r="D38" s="331"/>
      <c r="E38" s="338"/>
      <c r="F38" s="339"/>
      <c r="G38" s="339"/>
      <c r="H38" s="339"/>
      <c r="I38" s="339"/>
      <c r="J38" s="339"/>
      <c r="K38" s="339"/>
      <c r="L38" s="339"/>
      <c r="M38" s="339"/>
      <c r="N38" s="339"/>
      <c r="O38" s="339"/>
      <c r="P38" s="339"/>
      <c r="Q38" s="339"/>
      <c r="R38" s="340"/>
      <c r="S38" s="341"/>
      <c r="T38" s="342"/>
      <c r="U38" s="343"/>
      <c r="V38" s="344"/>
      <c r="W38" s="345"/>
      <c r="X38" s="345"/>
      <c r="Y38" s="345"/>
      <c r="Z38" s="346" t="s">
        <v>128</v>
      </c>
      <c r="AA38" s="346"/>
      <c r="AB38" s="345"/>
      <c r="AC38" s="345"/>
      <c r="AD38" s="345"/>
      <c r="AE38" s="345"/>
      <c r="AF38" s="346" t="s">
        <v>129</v>
      </c>
      <c r="AG38" s="346"/>
      <c r="AH38" s="346"/>
      <c r="AI38" s="371" t="str">
        <f t="shared" si="1"/>
        <v/>
      </c>
      <c r="AJ38" s="371"/>
      <c r="AK38" s="371"/>
      <c r="AL38" s="71" t="s">
        <v>130</v>
      </c>
      <c r="AM38" s="130"/>
      <c r="AN38" s="350"/>
      <c r="AO38" s="350"/>
      <c r="AP38" s="350"/>
      <c r="AQ38" s="350"/>
      <c r="AR38" s="351"/>
      <c r="AS38" s="354"/>
      <c r="AT38" s="354"/>
      <c r="AU38" s="354"/>
      <c r="AV38" s="354"/>
      <c r="AW38" s="354"/>
      <c r="AX38" s="354"/>
      <c r="AY38" s="354"/>
      <c r="AZ38" s="354"/>
      <c r="BA38" s="354"/>
      <c r="BB38" s="355"/>
    </row>
    <row r="39" spans="1:54">
      <c r="A39" s="356" t="str">
        <f>IF($Q11="","",IF($D39&gt;$AP$11,"",$A34+1))</f>
        <v/>
      </c>
      <c r="B39" s="357"/>
      <c r="C39" s="358"/>
      <c r="D39" s="329">
        <v>4</v>
      </c>
      <c r="E39" s="338"/>
      <c r="F39" s="339"/>
      <c r="G39" s="339"/>
      <c r="H39" s="339"/>
      <c r="I39" s="339"/>
      <c r="J39" s="339"/>
      <c r="K39" s="339"/>
      <c r="L39" s="339"/>
      <c r="M39" s="339"/>
      <c r="N39" s="339"/>
      <c r="O39" s="339"/>
      <c r="P39" s="339"/>
      <c r="Q39" s="339"/>
      <c r="R39" s="340"/>
      <c r="S39" s="362"/>
      <c r="T39" s="363"/>
      <c r="U39" s="364"/>
      <c r="V39" s="365"/>
      <c r="W39" s="366"/>
      <c r="X39" s="366"/>
      <c r="Y39" s="366"/>
      <c r="Z39" s="335" t="s">
        <v>128</v>
      </c>
      <c r="AA39" s="335"/>
      <c r="AB39" s="366"/>
      <c r="AC39" s="366"/>
      <c r="AD39" s="366"/>
      <c r="AE39" s="366"/>
      <c r="AF39" s="335" t="s">
        <v>129</v>
      </c>
      <c r="AG39" s="335"/>
      <c r="AH39" s="335"/>
      <c r="AI39" s="336" t="str">
        <f t="shared" si="1"/>
        <v/>
      </c>
      <c r="AJ39" s="336"/>
      <c r="AK39" s="336"/>
      <c r="AL39" s="72" t="s">
        <v>130</v>
      </c>
      <c r="AM39" s="128"/>
      <c r="AN39" s="348" t="str">
        <f>IF($A39="","",SUM($AI39:$AK43))</f>
        <v/>
      </c>
      <c r="AO39" s="348"/>
      <c r="AP39" s="348"/>
      <c r="AQ39" s="348"/>
      <c r="AR39" s="349"/>
      <c r="AS39" s="352"/>
      <c r="AT39" s="352"/>
      <c r="AU39" s="352"/>
      <c r="AV39" s="352"/>
      <c r="AW39" s="352"/>
      <c r="AX39" s="352"/>
      <c r="AY39" s="352"/>
      <c r="AZ39" s="352"/>
      <c r="BA39" s="352"/>
      <c r="BB39" s="353"/>
    </row>
    <row r="40" spans="1:54">
      <c r="A40" s="356"/>
      <c r="B40" s="357"/>
      <c r="C40" s="358"/>
      <c r="D40" s="330"/>
      <c r="E40" s="338"/>
      <c r="F40" s="339"/>
      <c r="G40" s="339"/>
      <c r="H40" s="339"/>
      <c r="I40" s="339"/>
      <c r="J40" s="339"/>
      <c r="K40" s="339"/>
      <c r="L40" s="339"/>
      <c r="M40" s="339"/>
      <c r="N40" s="339"/>
      <c r="O40" s="339"/>
      <c r="P40" s="339"/>
      <c r="Q40" s="339"/>
      <c r="R40" s="340"/>
      <c r="S40" s="367"/>
      <c r="T40" s="368"/>
      <c r="U40" s="369"/>
      <c r="V40" s="370"/>
      <c r="W40" s="337"/>
      <c r="X40" s="337"/>
      <c r="Y40" s="337"/>
      <c r="Z40" s="333" t="s">
        <v>128</v>
      </c>
      <c r="AA40" s="333"/>
      <c r="AB40" s="337"/>
      <c r="AC40" s="337"/>
      <c r="AD40" s="337"/>
      <c r="AE40" s="337"/>
      <c r="AF40" s="333" t="s">
        <v>129</v>
      </c>
      <c r="AG40" s="333"/>
      <c r="AH40" s="333"/>
      <c r="AI40" s="334" t="str">
        <f t="shared" si="1"/>
        <v/>
      </c>
      <c r="AJ40" s="334"/>
      <c r="AK40" s="334"/>
      <c r="AL40" s="73" t="s">
        <v>130</v>
      </c>
      <c r="AM40" s="129"/>
      <c r="AN40" s="348"/>
      <c r="AO40" s="348"/>
      <c r="AP40" s="348"/>
      <c r="AQ40" s="348"/>
      <c r="AR40" s="349"/>
      <c r="AS40" s="352"/>
      <c r="AT40" s="352"/>
      <c r="AU40" s="352"/>
      <c r="AV40" s="352"/>
      <c r="AW40" s="352"/>
      <c r="AX40" s="352"/>
      <c r="AY40" s="352"/>
      <c r="AZ40" s="352"/>
      <c r="BA40" s="352"/>
      <c r="BB40" s="353"/>
    </row>
    <row r="41" spans="1:54">
      <c r="A41" s="356"/>
      <c r="B41" s="357"/>
      <c r="C41" s="358"/>
      <c r="D41" s="330"/>
      <c r="E41" s="338"/>
      <c r="F41" s="339"/>
      <c r="G41" s="339"/>
      <c r="H41" s="339"/>
      <c r="I41" s="339"/>
      <c r="J41" s="339"/>
      <c r="K41" s="339"/>
      <c r="L41" s="339"/>
      <c r="M41" s="339"/>
      <c r="N41" s="339"/>
      <c r="O41" s="339"/>
      <c r="P41" s="339"/>
      <c r="Q41" s="339"/>
      <c r="R41" s="340"/>
      <c r="S41" s="367"/>
      <c r="T41" s="368"/>
      <c r="U41" s="369"/>
      <c r="V41" s="370"/>
      <c r="W41" s="337"/>
      <c r="X41" s="337"/>
      <c r="Y41" s="337"/>
      <c r="Z41" s="333" t="s">
        <v>128</v>
      </c>
      <c r="AA41" s="333"/>
      <c r="AB41" s="337"/>
      <c r="AC41" s="337"/>
      <c r="AD41" s="337"/>
      <c r="AE41" s="337"/>
      <c r="AF41" s="333" t="s">
        <v>129</v>
      </c>
      <c r="AG41" s="333"/>
      <c r="AH41" s="333"/>
      <c r="AI41" s="334" t="str">
        <f t="shared" si="1"/>
        <v/>
      </c>
      <c r="AJ41" s="334"/>
      <c r="AK41" s="334"/>
      <c r="AL41" s="73" t="s">
        <v>130</v>
      </c>
      <c r="AM41" s="129"/>
      <c r="AN41" s="348"/>
      <c r="AO41" s="348"/>
      <c r="AP41" s="348"/>
      <c r="AQ41" s="348"/>
      <c r="AR41" s="349"/>
      <c r="AS41" s="352"/>
      <c r="AT41" s="352"/>
      <c r="AU41" s="352"/>
      <c r="AV41" s="352"/>
      <c r="AW41" s="352"/>
      <c r="AX41" s="352"/>
      <c r="AY41" s="352"/>
      <c r="AZ41" s="352"/>
      <c r="BA41" s="352"/>
      <c r="BB41" s="353"/>
    </row>
    <row r="42" spans="1:54">
      <c r="A42" s="356"/>
      <c r="B42" s="357"/>
      <c r="C42" s="358"/>
      <c r="D42" s="330"/>
      <c r="E42" s="338"/>
      <c r="F42" s="339"/>
      <c r="G42" s="339"/>
      <c r="H42" s="339"/>
      <c r="I42" s="339"/>
      <c r="J42" s="339"/>
      <c r="K42" s="339"/>
      <c r="L42" s="339"/>
      <c r="M42" s="339"/>
      <c r="N42" s="339"/>
      <c r="O42" s="339"/>
      <c r="P42" s="339"/>
      <c r="Q42" s="339"/>
      <c r="R42" s="340"/>
      <c r="S42" s="367"/>
      <c r="T42" s="368"/>
      <c r="U42" s="369"/>
      <c r="V42" s="370"/>
      <c r="W42" s="337"/>
      <c r="X42" s="337"/>
      <c r="Y42" s="337"/>
      <c r="Z42" s="333" t="s">
        <v>128</v>
      </c>
      <c r="AA42" s="333"/>
      <c r="AB42" s="337"/>
      <c r="AC42" s="337"/>
      <c r="AD42" s="337"/>
      <c r="AE42" s="337"/>
      <c r="AF42" s="333" t="s">
        <v>129</v>
      </c>
      <c r="AG42" s="333"/>
      <c r="AH42" s="333"/>
      <c r="AI42" s="334" t="str">
        <f t="shared" si="1"/>
        <v/>
      </c>
      <c r="AJ42" s="334"/>
      <c r="AK42" s="334"/>
      <c r="AL42" s="73" t="s">
        <v>130</v>
      </c>
      <c r="AM42" s="129"/>
      <c r="AN42" s="348"/>
      <c r="AO42" s="348"/>
      <c r="AP42" s="348"/>
      <c r="AQ42" s="348"/>
      <c r="AR42" s="349"/>
      <c r="AS42" s="352"/>
      <c r="AT42" s="352"/>
      <c r="AU42" s="352"/>
      <c r="AV42" s="352"/>
      <c r="AW42" s="352"/>
      <c r="AX42" s="352"/>
      <c r="AY42" s="352"/>
      <c r="AZ42" s="352"/>
      <c r="BA42" s="352"/>
      <c r="BB42" s="353"/>
    </row>
    <row r="43" spans="1:54">
      <c r="A43" s="359"/>
      <c r="B43" s="360"/>
      <c r="C43" s="361"/>
      <c r="D43" s="331"/>
      <c r="E43" s="338"/>
      <c r="F43" s="339"/>
      <c r="G43" s="339"/>
      <c r="H43" s="339"/>
      <c r="I43" s="339"/>
      <c r="J43" s="339"/>
      <c r="K43" s="339"/>
      <c r="L43" s="339"/>
      <c r="M43" s="339"/>
      <c r="N43" s="339"/>
      <c r="O43" s="339"/>
      <c r="P43" s="339"/>
      <c r="Q43" s="339"/>
      <c r="R43" s="340"/>
      <c r="S43" s="341"/>
      <c r="T43" s="342"/>
      <c r="U43" s="343"/>
      <c r="V43" s="344"/>
      <c r="W43" s="345"/>
      <c r="X43" s="345"/>
      <c r="Y43" s="345"/>
      <c r="Z43" s="346" t="s">
        <v>128</v>
      </c>
      <c r="AA43" s="346"/>
      <c r="AB43" s="345"/>
      <c r="AC43" s="345"/>
      <c r="AD43" s="345"/>
      <c r="AE43" s="345"/>
      <c r="AF43" s="346" t="s">
        <v>129</v>
      </c>
      <c r="AG43" s="346"/>
      <c r="AH43" s="346"/>
      <c r="AI43" s="371" t="str">
        <f t="shared" si="1"/>
        <v/>
      </c>
      <c r="AJ43" s="371"/>
      <c r="AK43" s="371"/>
      <c r="AL43" s="71" t="s">
        <v>130</v>
      </c>
      <c r="AM43" s="130"/>
      <c r="AN43" s="350"/>
      <c r="AO43" s="350"/>
      <c r="AP43" s="350"/>
      <c r="AQ43" s="350"/>
      <c r="AR43" s="351"/>
      <c r="AS43" s="354"/>
      <c r="AT43" s="354"/>
      <c r="AU43" s="354"/>
      <c r="AV43" s="354"/>
      <c r="AW43" s="354"/>
      <c r="AX43" s="354"/>
      <c r="AY43" s="354"/>
      <c r="AZ43" s="354"/>
      <c r="BA43" s="354"/>
      <c r="BB43" s="355"/>
    </row>
    <row r="44" spans="1:54">
      <c r="A44" s="356" t="str">
        <f>IF($Q11="","",IF($D44&gt;$AP$11,"",$A39+1))</f>
        <v/>
      </c>
      <c r="B44" s="357"/>
      <c r="C44" s="358"/>
      <c r="D44" s="329">
        <v>5</v>
      </c>
      <c r="E44" s="338"/>
      <c r="F44" s="339"/>
      <c r="G44" s="339"/>
      <c r="H44" s="339"/>
      <c r="I44" s="339"/>
      <c r="J44" s="339"/>
      <c r="K44" s="339"/>
      <c r="L44" s="339"/>
      <c r="M44" s="339"/>
      <c r="N44" s="339"/>
      <c r="O44" s="339"/>
      <c r="P44" s="339"/>
      <c r="Q44" s="339"/>
      <c r="R44" s="340"/>
      <c r="S44" s="362"/>
      <c r="T44" s="363"/>
      <c r="U44" s="364"/>
      <c r="V44" s="365"/>
      <c r="W44" s="366"/>
      <c r="X44" s="366"/>
      <c r="Y44" s="366"/>
      <c r="Z44" s="335" t="s">
        <v>128</v>
      </c>
      <c r="AA44" s="335"/>
      <c r="AB44" s="366"/>
      <c r="AC44" s="366"/>
      <c r="AD44" s="366"/>
      <c r="AE44" s="366"/>
      <c r="AF44" s="335" t="s">
        <v>129</v>
      </c>
      <c r="AG44" s="335"/>
      <c r="AH44" s="335"/>
      <c r="AI44" s="336" t="str">
        <f t="shared" si="1"/>
        <v/>
      </c>
      <c r="AJ44" s="336"/>
      <c r="AK44" s="336"/>
      <c r="AL44" s="72" t="s">
        <v>130</v>
      </c>
      <c r="AM44" s="128"/>
      <c r="AN44" s="348" t="str">
        <f>IF($A44="","",SUM($AI44:$AK48))</f>
        <v/>
      </c>
      <c r="AO44" s="348"/>
      <c r="AP44" s="348"/>
      <c r="AQ44" s="348"/>
      <c r="AR44" s="349"/>
      <c r="AS44" s="352"/>
      <c r="AT44" s="352"/>
      <c r="AU44" s="352"/>
      <c r="AV44" s="352"/>
      <c r="AW44" s="352"/>
      <c r="AX44" s="352"/>
      <c r="AY44" s="352"/>
      <c r="AZ44" s="352"/>
      <c r="BA44" s="352"/>
      <c r="BB44" s="353"/>
    </row>
    <row r="45" spans="1:54">
      <c r="A45" s="356"/>
      <c r="B45" s="357"/>
      <c r="C45" s="358"/>
      <c r="D45" s="330"/>
      <c r="E45" s="338"/>
      <c r="F45" s="339"/>
      <c r="G45" s="339"/>
      <c r="H45" s="339"/>
      <c r="I45" s="339"/>
      <c r="J45" s="339"/>
      <c r="K45" s="339"/>
      <c r="L45" s="339"/>
      <c r="M45" s="339"/>
      <c r="N45" s="339"/>
      <c r="O45" s="339"/>
      <c r="P45" s="339"/>
      <c r="Q45" s="339"/>
      <c r="R45" s="340"/>
      <c r="S45" s="367"/>
      <c r="T45" s="368"/>
      <c r="U45" s="369"/>
      <c r="V45" s="370"/>
      <c r="W45" s="337"/>
      <c r="X45" s="337"/>
      <c r="Y45" s="337"/>
      <c r="Z45" s="333" t="s">
        <v>128</v>
      </c>
      <c r="AA45" s="333"/>
      <c r="AB45" s="337"/>
      <c r="AC45" s="337"/>
      <c r="AD45" s="337"/>
      <c r="AE45" s="337"/>
      <c r="AF45" s="333" t="s">
        <v>129</v>
      </c>
      <c r="AG45" s="333"/>
      <c r="AH45" s="333"/>
      <c r="AI45" s="334" t="str">
        <f t="shared" si="1"/>
        <v/>
      </c>
      <c r="AJ45" s="334"/>
      <c r="AK45" s="334"/>
      <c r="AL45" s="73" t="s">
        <v>130</v>
      </c>
      <c r="AM45" s="129"/>
      <c r="AN45" s="348"/>
      <c r="AO45" s="348"/>
      <c r="AP45" s="348"/>
      <c r="AQ45" s="348"/>
      <c r="AR45" s="349"/>
      <c r="AS45" s="352"/>
      <c r="AT45" s="352"/>
      <c r="AU45" s="352"/>
      <c r="AV45" s="352"/>
      <c r="AW45" s="352"/>
      <c r="AX45" s="352"/>
      <c r="AY45" s="352"/>
      <c r="AZ45" s="352"/>
      <c r="BA45" s="352"/>
      <c r="BB45" s="353"/>
    </row>
    <row r="46" spans="1:54">
      <c r="A46" s="356"/>
      <c r="B46" s="357"/>
      <c r="C46" s="358"/>
      <c r="D46" s="330"/>
      <c r="E46" s="338"/>
      <c r="F46" s="339"/>
      <c r="G46" s="339"/>
      <c r="H46" s="339"/>
      <c r="I46" s="339"/>
      <c r="J46" s="339"/>
      <c r="K46" s="339"/>
      <c r="L46" s="339"/>
      <c r="M46" s="339"/>
      <c r="N46" s="339"/>
      <c r="O46" s="339"/>
      <c r="P46" s="339"/>
      <c r="Q46" s="339"/>
      <c r="R46" s="340"/>
      <c r="S46" s="367"/>
      <c r="T46" s="368"/>
      <c r="U46" s="369"/>
      <c r="V46" s="370"/>
      <c r="W46" s="337"/>
      <c r="X46" s="337"/>
      <c r="Y46" s="337"/>
      <c r="Z46" s="333" t="s">
        <v>128</v>
      </c>
      <c r="AA46" s="333"/>
      <c r="AB46" s="337"/>
      <c r="AC46" s="337"/>
      <c r="AD46" s="337"/>
      <c r="AE46" s="337"/>
      <c r="AF46" s="333" t="s">
        <v>129</v>
      </c>
      <c r="AG46" s="333"/>
      <c r="AH46" s="333"/>
      <c r="AI46" s="334" t="str">
        <f t="shared" si="1"/>
        <v/>
      </c>
      <c r="AJ46" s="334"/>
      <c r="AK46" s="334"/>
      <c r="AL46" s="73" t="s">
        <v>130</v>
      </c>
      <c r="AM46" s="129"/>
      <c r="AN46" s="348"/>
      <c r="AO46" s="348"/>
      <c r="AP46" s="348"/>
      <c r="AQ46" s="348"/>
      <c r="AR46" s="349"/>
      <c r="AS46" s="352"/>
      <c r="AT46" s="352"/>
      <c r="AU46" s="352"/>
      <c r="AV46" s="352"/>
      <c r="AW46" s="352"/>
      <c r="AX46" s="352"/>
      <c r="AY46" s="352"/>
      <c r="AZ46" s="352"/>
      <c r="BA46" s="352"/>
      <c r="BB46" s="353"/>
    </row>
    <row r="47" spans="1:54">
      <c r="A47" s="356"/>
      <c r="B47" s="357"/>
      <c r="C47" s="358"/>
      <c r="D47" s="330"/>
      <c r="E47" s="338"/>
      <c r="F47" s="339"/>
      <c r="G47" s="339"/>
      <c r="H47" s="339"/>
      <c r="I47" s="339"/>
      <c r="J47" s="339"/>
      <c r="K47" s="339"/>
      <c r="L47" s="339"/>
      <c r="M47" s="339"/>
      <c r="N47" s="339"/>
      <c r="O47" s="339"/>
      <c r="P47" s="339"/>
      <c r="Q47" s="339"/>
      <c r="R47" s="340"/>
      <c r="S47" s="367"/>
      <c r="T47" s="368"/>
      <c r="U47" s="369"/>
      <c r="V47" s="370"/>
      <c r="W47" s="337"/>
      <c r="X47" s="337"/>
      <c r="Y47" s="337"/>
      <c r="Z47" s="333" t="s">
        <v>128</v>
      </c>
      <c r="AA47" s="333"/>
      <c r="AB47" s="337"/>
      <c r="AC47" s="337"/>
      <c r="AD47" s="337"/>
      <c r="AE47" s="337"/>
      <c r="AF47" s="333" t="s">
        <v>129</v>
      </c>
      <c r="AG47" s="333"/>
      <c r="AH47" s="333"/>
      <c r="AI47" s="334" t="str">
        <f t="shared" si="1"/>
        <v/>
      </c>
      <c r="AJ47" s="334"/>
      <c r="AK47" s="334"/>
      <c r="AL47" s="73" t="s">
        <v>130</v>
      </c>
      <c r="AM47" s="129"/>
      <c r="AN47" s="348"/>
      <c r="AO47" s="348"/>
      <c r="AP47" s="348"/>
      <c r="AQ47" s="348"/>
      <c r="AR47" s="349"/>
      <c r="AS47" s="352"/>
      <c r="AT47" s="352"/>
      <c r="AU47" s="352"/>
      <c r="AV47" s="352"/>
      <c r="AW47" s="352"/>
      <c r="AX47" s="352"/>
      <c r="AY47" s="352"/>
      <c r="AZ47" s="352"/>
      <c r="BA47" s="352"/>
      <c r="BB47" s="353"/>
    </row>
    <row r="48" spans="1:54">
      <c r="A48" s="359"/>
      <c r="B48" s="360"/>
      <c r="C48" s="361"/>
      <c r="D48" s="331"/>
      <c r="E48" s="338"/>
      <c r="F48" s="339"/>
      <c r="G48" s="339"/>
      <c r="H48" s="339"/>
      <c r="I48" s="339"/>
      <c r="J48" s="339"/>
      <c r="K48" s="339"/>
      <c r="L48" s="339"/>
      <c r="M48" s="339"/>
      <c r="N48" s="339"/>
      <c r="O48" s="339"/>
      <c r="P48" s="339"/>
      <c r="Q48" s="339"/>
      <c r="R48" s="340"/>
      <c r="S48" s="341"/>
      <c r="T48" s="342"/>
      <c r="U48" s="343"/>
      <c r="V48" s="344"/>
      <c r="W48" s="345"/>
      <c r="X48" s="345"/>
      <c r="Y48" s="345"/>
      <c r="Z48" s="346" t="s">
        <v>128</v>
      </c>
      <c r="AA48" s="346"/>
      <c r="AB48" s="345"/>
      <c r="AC48" s="345"/>
      <c r="AD48" s="345"/>
      <c r="AE48" s="345"/>
      <c r="AF48" s="346" t="s">
        <v>129</v>
      </c>
      <c r="AG48" s="346"/>
      <c r="AH48" s="346"/>
      <c r="AI48" s="371" t="str">
        <f t="shared" si="1"/>
        <v/>
      </c>
      <c r="AJ48" s="371"/>
      <c r="AK48" s="371"/>
      <c r="AL48" s="71" t="s">
        <v>130</v>
      </c>
      <c r="AM48" s="130"/>
      <c r="AN48" s="350"/>
      <c r="AO48" s="350"/>
      <c r="AP48" s="350"/>
      <c r="AQ48" s="350"/>
      <c r="AR48" s="351"/>
      <c r="AS48" s="354"/>
      <c r="AT48" s="354"/>
      <c r="AU48" s="354"/>
      <c r="AV48" s="354"/>
      <c r="AW48" s="354"/>
      <c r="AX48" s="354"/>
      <c r="AY48" s="354"/>
      <c r="AZ48" s="354"/>
      <c r="BA48" s="354"/>
      <c r="BB48" s="355"/>
    </row>
    <row r="49" spans="1:54">
      <c r="A49" s="356" t="str">
        <f>IF($Q11="","",IF($D49&gt;$AP$11,"",$A44+1))</f>
        <v/>
      </c>
      <c r="B49" s="357"/>
      <c r="C49" s="358"/>
      <c r="D49" s="329">
        <v>6</v>
      </c>
      <c r="E49" s="338"/>
      <c r="F49" s="339"/>
      <c r="G49" s="339"/>
      <c r="H49" s="339"/>
      <c r="I49" s="339"/>
      <c r="J49" s="339"/>
      <c r="K49" s="339"/>
      <c r="L49" s="339"/>
      <c r="M49" s="339"/>
      <c r="N49" s="339"/>
      <c r="O49" s="339"/>
      <c r="P49" s="339"/>
      <c r="Q49" s="339"/>
      <c r="R49" s="340"/>
      <c r="S49" s="362"/>
      <c r="T49" s="363"/>
      <c r="U49" s="364"/>
      <c r="V49" s="365"/>
      <c r="W49" s="366"/>
      <c r="X49" s="366"/>
      <c r="Y49" s="366"/>
      <c r="Z49" s="335" t="s">
        <v>128</v>
      </c>
      <c r="AA49" s="335"/>
      <c r="AB49" s="366"/>
      <c r="AC49" s="366"/>
      <c r="AD49" s="366"/>
      <c r="AE49" s="366"/>
      <c r="AF49" s="335" t="s">
        <v>129</v>
      </c>
      <c r="AG49" s="335"/>
      <c r="AH49" s="335"/>
      <c r="AI49" s="336" t="str">
        <f t="shared" si="1"/>
        <v/>
      </c>
      <c r="AJ49" s="336"/>
      <c r="AK49" s="336"/>
      <c r="AL49" s="72" t="s">
        <v>130</v>
      </c>
      <c r="AM49" s="128"/>
      <c r="AN49" s="348" t="str">
        <f>IF($A49="","",SUM($AI49:$AK53))</f>
        <v/>
      </c>
      <c r="AO49" s="348"/>
      <c r="AP49" s="348"/>
      <c r="AQ49" s="348"/>
      <c r="AR49" s="349"/>
      <c r="AS49" s="352"/>
      <c r="AT49" s="352"/>
      <c r="AU49" s="352"/>
      <c r="AV49" s="352"/>
      <c r="AW49" s="352"/>
      <c r="AX49" s="352"/>
      <c r="AY49" s="352"/>
      <c r="AZ49" s="352"/>
      <c r="BA49" s="352"/>
      <c r="BB49" s="353"/>
    </row>
    <row r="50" spans="1:54">
      <c r="A50" s="356"/>
      <c r="B50" s="357"/>
      <c r="C50" s="358"/>
      <c r="D50" s="330"/>
      <c r="E50" s="338"/>
      <c r="F50" s="339"/>
      <c r="G50" s="339"/>
      <c r="H50" s="339"/>
      <c r="I50" s="339"/>
      <c r="J50" s="339"/>
      <c r="K50" s="339"/>
      <c r="L50" s="339"/>
      <c r="M50" s="339"/>
      <c r="N50" s="339"/>
      <c r="O50" s="339"/>
      <c r="P50" s="339"/>
      <c r="Q50" s="339"/>
      <c r="R50" s="340"/>
      <c r="S50" s="367"/>
      <c r="T50" s="368"/>
      <c r="U50" s="369"/>
      <c r="V50" s="370"/>
      <c r="W50" s="337"/>
      <c r="X50" s="337"/>
      <c r="Y50" s="337"/>
      <c r="Z50" s="333" t="s">
        <v>128</v>
      </c>
      <c r="AA50" s="333"/>
      <c r="AB50" s="337"/>
      <c r="AC50" s="337"/>
      <c r="AD50" s="337"/>
      <c r="AE50" s="337"/>
      <c r="AF50" s="333" t="s">
        <v>129</v>
      </c>
      <c r="AG50" s="333"/>
      <c r="AH50" s="333"/>
      <c r="AI50" s="334" t="str">
        <f t="shared" si="1"/>
        <v/>
      </c>
      <c r="AJ50" s="334"/>
      <c r="AK50" s="334"/>
      <c r="AL50" s="73" t="s">
        <v>130</v>
      </c>
      <c r="AM50" s="129"/>
      <c r="AN50" s="348"/>
      <c r="AO50" s="348"/>
      <c r="AP50" s="348"/>
      <c r="AQ50" s="348"/>
      <c r="AR50" s="349"/>
      <c r="AS50" s="352"/>
      <c r="AT50" s="352"/>
      <c r="AU50" s="352"/>
      <c r="AV50" s="352"/>
      <c r="AW50" s="352"/>
      <c r="AX50" s="352"/>
      <c r="AY50" s="352"/>
      <c r="AZ50" s="352"/>
      <c r="BA50" s="352"/>
      <c r="BB50" s="353"/>
    </row>
    <row r="51" spans="1:54">
      <c r="A51" s="356"/>
      <c r="B51" s="357"/>
      <c r="C51" s="358"/>
      <c r="D51" s="330"/>
      <c r="E51" s="338"/>
      <c r="F51" s="339"/>
      <c r="G51" s="339"/>
      <c r="H51" s="339"/>
      <c r="I51" s="339"/>
      <c r="J51" s="339"/>
      <c r="K51" s="339"/>
      <c r="L51" s="339"/>
      <c r="M51" s="339"/>
      <c r="N51" s="339"/>
      <c r="O51" s="339"/>
      <c r="P51" s="339"/>
      <c r="Q51" s="339"/>
      <c r="R51" s="340"/>
      <c r="S51" s="367"/>
      <c r="T51" s="368"/>
      <c r="U51" s="369"/>
      <c r="V51" s="370"/>
      <c r="W51" s="337"/>
      <c r="X51" s="337"/>
      <c r="Y51" s="337"/>
      <c r="Z51" s="333" t="s">
        <v>128</v>
      </c>
      <c r="AA51" s="333"/>
      <c r="AB51" s="337"/>
      <c r="AC51" s="337"/>
      <c r="AD51" s="337"/>
      <c r="AE51" s="337"/>
      <c r="AF51" s="333" t="s">
        <v>129</v>
      </c>
      <c r="AG51" s="333"/>
      <c r="AH51" s="333"/>
      <c r="AI51" s="334" t="str">
        <f t="shared" si="1"/>
        <v/>
      </c>
      <c r="AJ51" s="334"/>
      <c r="AK51" s="334"/>
      <c r="AL51" s="73" t="s">
        <v>130</v>
      </c>
      <c r="AM51" s="129"/>
      <c r="AN51" s="348"/>
      <c r="AO51" s="348"/>
      <c r="AP51" s="348"/>
      <c r="AQ51" s="348"/>
      <c r="AR51" s="349"/>
      <c r="AS51" s="352"/>
      <c r="AT51" s="352"/>
      <c r="AU51" s="352"/>
      <c r="AV51" s="352"/>
      <c r="AW51" s="352"/>
      <c r="AX51" s="352"/>
      <c r="AY51" s="352"/>
      <c r="AZ51" s="352"/>
      <c r="BA51" s="352"/>
      <c r="BB51" s="353"/>
    </row>
    <row r="52" spans="1:54">
      <c r="A52" s="356"/>
      <c r="B52" s="357"/>
      <c r="C52" s="358"/>
      <c r="D52" s="330"/>
      <c r="E52" s="338"/>
      <c r="F52" s="339"/>
      <c r="G52" s="339"/>
      <c r="H52" s="339"/>
      <c r="I52" s="339"/>
      <c r="J52" s="339"/>
      <c r="K52" s="339"/>
      <c r="L52" s="339"/>
      <c r="M52" s="339"/>
      <c r="N52" s="339"/>
      <c r="O52" s="339"/>
      <c r="P52" s="339"/>
      <c r="Q52" s="339"/>
      <c r="R52" s="340"/>
      <c r="S52" s="367"/>
      <c r="T52" s="368"/>
      <c r="U52" s="369"/>
      <c r="V52" s="370"/>
      <c r="W52" s="337"/>
      <c r="X52" s="337"/>
      <c r="Y52" s="337"/>
      <c r="Z52" s="333" t="s">
        <v>128</v>
      </c>
      <c r="AA52" s="333"/>
      <c r="AB52" s="337"/>
      <c r="AC52" s="337"/>
      <c r="AD52" s="337"/>
      <c r="AE52" s="337"/>
      <c r="AF52" s="333" t="s">
        <v>129</v>
      </c>
      <c r="AG52" s="333"/>
      <c r="AH52" s="333"/>
      <c r="AI52" s="334" t="str">
        <f t="shared" si="1"/>
        <v/>
      </c>
      <c r="AJ52" s="334"/>
      <c r="AK52" s="334"/>
      <c r="AL52" s="73" t="s">
        <v>130</v>
      </c>
      <c r="AM52" s="129"/>
      <c r="AN52" s="348"/>
      <c r="AO52" s="348"/>
      <c r="AP52" s="348"/>
      <c r="AQ52" s="348"/>
      <c r="AR52" s="349"/>
      <c r="AS52" s="352"/>
      <c r="AT52" s="352"/>
      <c r="AU52" s="352"/>
      <c r="AV52" s="352"/>
      <c r="AW52" s="352"/>
      <c r="AX52" s="352"/>
      <c r="AY52" s="352"/>
      <c r="AZ52" s="352"/>
      <c r="BA52" s="352"/>
      <c r="BB52" s="353"/>
    </row>
    <row r="53" spans="1:54">
      <c r="A53" s="359"/>
      <c r="B53" s="360"/>
      <c r="C53" s="361"/>
      <c r="D53" s="331"/>
      <c r="E53" s="338"/>
      <c r="F53" s="339"/>
      <c r="G53" s="339"/>
      <c r="H53" s="339"/>
      <c r="I53" s="339"/>
      <c r="J53" s="339"/>
      <c r="K53" s="339"/>
      <c r="L53" s="339"/>
      <c r="M53" s="339"/>
      <c r="N53" s="339"/>
      <c r="O53" s="339"/>
      <c r="P53" s="339"/>
      <c r="Q53" s="339"/>
      <c r="R53" s="340"/>
      <c r="S53" s="341"/>
      <c r="T53" s="342"/>
      <c r="U53" s="343"/>
      <c r="V53" s="344"/>
      <c r="W53" s="345"/>
      <c r="X53" s="345"/>
      <c r="Y53" s="345"/>
      <c r="Z53" s="346" t="s">
        <v>128</v>
      </c>
      <c r="AA53" s="346"/>
      <c r="AB53" s="345"/>
      <c r="AC53" s="345"/>
      <c r="AD53" s="345"/>
      <c r="AE53" s="345"/>
      <c r="AF53" s="346" t="s">
        <v>129</v>
      </c>
      <c r="AG53" s="346"/>
      <c r="AH53" s="346"/>
      <c r="AI53" s="371" t="str">
        <f t="shared" si="1"/>
        <v/>
      </c>
      <c r="AJ53" s="371"/>
      <c r="AK53" s="371"/>
      <c r="AL53" s="71" t="s">
        <v>130</v>
      </c>
      <c r="AM53" s="130"/>
      <c r="AN53" s="350"/>
      <c r="AO53" s="350"/>
      <c r="AP53" s="350"/>
      <c r="AQ53" s="350"/>
      <c r="AR53" s="351"/>
      <c r="AS53" s="354"/>
      <c r="AT53" s="354"/>
      <c r="AU53" s="354"/>
      <c r="AV53" s="354"/>
      <c r="AW53" s="354"/>
      <c r="AX53" s="354"/>
      <c r="AY53" s="354"/>
      <c r="AZ53" s="354"/>
      <c r="BA53" s="354"/>
      <c r="BB53" s="355"/>
    </row>
    <row r="54" spans="1:54">
      <c r="A54" s="356" t="str">
        <f>IF($Q11="","",IF($D54&gt;$AP$11,"",$A49+1))</f>
        <v/>
      </c>
      <c r="B54" s="357"/>
      <c r="C54" s="358"/>
      <c r="D54" s="329">
        <v>7</v>
      </c>
      <c r="E54" s="338"/>
      <c r="F54" s="339"/>
      <c r="G54" s="339"/>
      <c r="H54" s="339"/>
      <c r="I54" s="339"/>
      <c r="J54" s="339"/>
      <c r="K54" s="339"/>
      <c r="L54" s="339"/>
      <c r="M54" s="339"/>
      <c r="N54" s="339"/>
      <c r="O54" s="339"/>
      <c r="P54" s="339"/>
      <c r="Q54" s="339"/>
      <c r="R54" s="340"/>
      <c r="S54" s="362"/>
      <c r="T54" s="363"/>
      <c r="U54" s="364"/>
      <c r="V54" s="365"/>
      <c r="W54" s="366"/>
      <c r="X54" s="366"/>
      <c r="Y54" s="366"/>
      <c r="Z54" s="335" t="s">
        <v>128</v>
      </c>
      <c r="AA54" s="335"/>
      <c r="AB54" s="366"/>
      <c r="AC54" s="366"/>
      <c r="AD54" s="366"/>
      <c r="AE54" s="366"/>
      <c r="AF54" s="335" t="s">
        <v>129</v>
      </c>
      <c r="AG54" s="335"/>
      <c r="AH54" s="335"/>
      <c r="AI54" s="336" t="str">
        <f t="shared" si="1"/>
        <v/>
      </c>
      <c r="AJ54" s="336"/>
      <c r="AK54" s="336"/>
      <c r="AL54" s="72" t="s">
        <v>130</v>
      </c>
      <c r="AM54" s="128"/>
      <c r="AN54" s="348" t="str">
        <f>IF($A54="","",SUM($AI54:$AK58))</f>
        <v/>
      </c>
      <c r="AO54" s="348"/>
      <c r="AP54" s="348"/>
      <c r="AQ54" s="348"/>
      <c r="AR54" s="349"/>
      <c r="AS54" s="352"/>
      <c r="AT54" s="352"/>
      <c r="AU54" s="352"/>
      <c r="AV54" s="352"/>
      <c r="AW54" s="352"/>
      <c r="AX54" s="352"/>
      <c r="AY54" s="352"/>
      <c r="AZ54" s="352"/>
      <c r="BA54" s="352"/>
      <c r="BB54" s="353"/>
    </row>
    <row r="55" spans="1:54">
      <c r="A55" s="356"/>
      <c r="B55" s="357"/>
      <c r="C55" s="358"/>
      <c r="D55" s="330"/>
      <c r="E55" s="338"/>
      <c r="F55" s="339"/>
      <c r="G55" s="339"/>
      <c r="H55" s="339"/>
      <c r="I55" s="339"/>
      <c r="J55" s="339"/>
      <c r="K55" s="339"/>
      <c r="L55" s="339"/>
      <c r="M55" s="339"/>
      <c r="N55" s="339"/>
      <c r="O55" s="339"/>
      <c r="P55" s="339"/>
      <c r="Q55" s="339"/>
      <c r="R55" s="340"/>
      <c r="S55" s="367"/>
      <c r="T55" s="368"/>
      <c r="U55" s="369"/>
      <c r="V55" s="370"/>
      <c r="W55" s="337"/>
      <c r="X55" s="337"/>
      <c r="Y55" s="337"/>
      <c r="Z55" s="333" t="s">
        <v>128</v>
      </c>
      <c r="AA55" s="333"/>
      <c r="AB55" s="337"/>
      <c r="AC55" s="337"/>
      <c r="AD55" s="337"/>
      <c r="AE55" s="337"/>
      <c r="AF55" s="333" t="s">
        <v>129</v>
      </c>
      <c r="AG55" s="333"/>
      <c r="AH55" s="333"/>
      <c r="AI55" s="334" t="str">
        <f t="shared" si="1"/>
        <v/>
      </c>
      <c r="AJ55" s="334"/>
      <c r="AK55" s="334"/>
      <c r="AL55" s="73" t="s">
        <v>130</v>
      </c>
      <c r="AM55" s="129"/>
      <c r="AN55" s="348"/>
      <c r="AO55" s="348"/>
      <c r="AP55" s="348"/>
      <c r="AQ55" s="348"/>
      <c r="AR55" s="349"/>
      <c r="AS55" s="352"/>
      <c r="AT55" s="352"/>
      <c r="AU55" s="352"/>
      <c r="AV55" s="352"/>
      <c r="AW55" s="352"/>
      <c r="AX55" s="352"/>
      <c r="AY55" s="352"/>
      <c r="AZ55" s="352"/>
      <c r="BA55" s="352"/>
      <c r="BB55" s="353"/>
    </row>
    <row r="56" spans="1:54">
      <c r="A56" s="356"/>
      <c r="B56" s="357"/>
      <c r="C56" s="358"/>
      <c r="D56" s="330"/>
      <c r="E56" s="338"/>
      <c r="F56" s="339"/>
      <c r="G56" s="339"/>
      <c r="H56" s="339"/>
      <c r="I56" s="339"/>
      <c r="J56" s="339"/>
      <c r="K56" s="339"/>
      <c r="L56" s="339"/>
      <c r="M56" s="339"/>
      <c r="N56" s="339"/>
      <c r="O56" s="339"/>
      <c r="P56" s="339"/>
      <c r="Q56" s="339"/>
      <c r="R56" s="340"/>
      <c r="S56" s="367"/>
      <c r="T56" s="368"/>
      <c r="U56" s="369"/>
      <c r="V56" s="370"/>
      <c r="W56" s="337"/>
      <c r="X56" s="337"/>
      <c r="Y56" s="337"/>
      <c r="Z56" s="333" t="s">
        <v>128</v>
      </c>
      <c r="AA56" s="333"/>
      <c r="AB56" s="337"/>
      <c r="AC56" s="337"/>
      <c r="AD56" s="337"/>
      <c r="AE56" s="337"/>
      <c r="AF56" s="333" t="s">
        <v>129</v>
      </c>
      <c r="AG56" s="333"/>
      <c r="AH56" s="333"/>
      <c r="AI56" s="334" t="str">
        <f t="shared" si="1"/>
        <v/>
      </c>
      <c r="AJ56" s="334"/>
      <c r="AK56" s="334"/>
      <c r="AL56" s="73" t="s">
        <v>130</v>
      </c>
      <c r="AM56" s="129"/>
      <c r="AN56" s="348"/>
      <c r="AO56" s="348"/>
      <c r="AP56" s="348"/>
      <c r="AQ56" s="348"/>
      <c r="AR56" s="349"/>
      <c r="AS56" s="352"/>
      <c r="AT56" s="352"/>
      <c r="AU56" s="352"/>
      <c r="AV56" s="352"/>
      <c r="AW56" s="352"/>
      <c r="AX56" s="352"/>
      <c r="AY56" s="352"/>
      <c r="AZ56" s="352"/>
      <c r="BA56" s="352"/>
      <c r="BB56" s="353"/>
    </row>
    <row r="57" spans="1:54">
      <c r="A57" s="356"/>
      <c r="B57" s="357"/>
      <c r="C57" s="358"/>
      <c r="D57" s="330"/>
      <c r="E57" s="338"/>
      <c r="F57" s="339"/>
      <c r="G57" s="339"/>
      <c r="H57" s="339"/>
      <c r="I57" s="339"/>
      <c r="J57" s="339"/>
      <c r="K57" s="339"/>
      <c r="L57" s="339"/>
      <c r="M57" s="339"/>
      <c r="N57" s="339"/>
      <c r="O57" s="339"/>
      <c r="P57" s="339"/>
      <c r="Q57" s="339"/>
      <c r="R57" s="340"/>
      <c r="S57" s="367"/>
      <c r="T57" s="368"/>
      <c r="U57" s="369"/>
      <c r="V57" s="370"/>
      <c r="W57" s="337"/>
      <c r="X57" s="337"/>
      <c r="Y57" s="337"/>
      <c r="Z57" s="333" t="s">
        <v>128</v>
      </c>
      <c r="AA57" s="333"/>
      <c r="AB57" s="337"/>
      <c r="AC57" s="337"/>
      <c r="AD57" s="337"/>
      <c r="AE57" s="337"/>
      <c r="AF57" s="333" t="s">
        <v>129</v>
      </c>
      <c r="AG57" s="333"/>
      <c r="AH57" s="333"/>
      <c r="AI57" s="334" t="str">
        <f t="shared" si="1"/>
        <v/>
      </c>
      <c r="AJ57" s="334"/>
      <c r="AK57" s="334"/>
      <c r="AL57" s="73" t="s">
        <v>130</v>
      </c>
      <c r="AM57" s="129"/>
      <c r="AN57" s="348"/>
      <c r="AO57" s="348"/>
      <c r="AP57" s="348"/>
      <c r="AQ57" s="348"/>
      <c r="AR57" s="349"/>
      <c r="AS57" s="352"/>
      <c r="AT57" s="352"/>
      <c r="AU57" s="352"/>
      <c r="AV57" s="352"/>
      <c r="AW57" s="352"/>
      <c r="AX57" s="352"/>
      <c r="AY57" s="352"/>
      <c r="AZ57" s="352"/>
      <c r="BA57" s="352"/>
      <c r="BB57" s="353"/>
    </row>
    <row r="58" spans="1:54">
      <c r="A58" s="359"/>
      <c r="B58" s="360"/>
      <c r="C58" s="361"/>
      <c r="D58" s="331"/>
      <c r="E58" s="338"/>
      <c r="F58" s="339"/>
      <c r="G58" s="339"/>
      <c r="H58" s="339"/>
      <c r="I58" s="339"/>
      <c r="J58" s="339"/>
      <c r="K58" s="339"/>
      <c r="L58" s="339"/>
      <c r="M58" s="339"/>
      <c r="N58" s="339"/>
      <c r="O58" s="339"/>
      <c r="P58" s="339"/>
      <c r="Q58" s="339"/>
      <c r="R58" s="340"/>
      <c r="S58" s="341"/>
      <c r="T58" s="342"/>
      <c r="U58" s="343"/>
      <c r="V58" s="344"/>
      <c r="W58" s="345"/>
      <c r="X58" s="345"/>
      <c r="Y58" s="345"/>
      <c r="Z58" s="346" t="s">
        <v>128</v>
      </c>
      <c r="AA58" s="346"/>
      <c r="AB58" s="345"/>
      <c r="AC58" s="345"/>
      <c r="AD58" s="345"/>
      <c r="AE58" s="345"/>
      <c r="AF58" s="346" t="s">
        <v>129</v>
      </c>
      <c r="AG58" s="346"/>
      <c r="AH58" s="346"/>
      <c r="AI58" s="371" t="str">
        <f t="shared" si="1"/>
        <v/>
      </c>
      <c r="AJ58" s="371"/>
      <c r="AK58" s="371"/>
      <c r="AL58" s="71" t="s">
        <v>130</v>
      </c>
      <c r="AM58" s="130"/>
      <c r="AN58" s="350"/>
      <c r="AO58" s="350"/>
      <c r="AP58" s="350"/>
      <c r="AQ58" s="350"/>
      <c r="AR58" s="351"/>
      <c r="AS58" s="354"/>
      <c r="AT58" s="354"/>
      <c r="AU58" s="354"/>
      <c r="AV58" s="354"/>
      <c r="AW58" s="354"/>
      <c r="AX58" s="354"/>
      <c r="AY58" s="354"/>
      <c r="AZ58" s="354"/>
      <c r="BA58" s="354"/>
      <c r="BB58" s="355"/>
    </row>
    <row r="59" spans="1:54">
      <c r="A59" s="356" t="str">
        <f>IF($Q11="","",IF($D59&gt;$AP$11,"",$A54+1))</f>
        <v/>
      </c>
      <c r="B59" s="357"/>
      <c r="C59" s="358"/>
      <c r="D59" s="329">
        <v>8</v>
      </c>
      <c r="E59" s="338"/>
      <c r="F59" s="339"/>
      <c r="G59" s="339"/>
      <c r="H59" s="339"/>
      <c r="I59" s="339"/>
      <c r="J59" s="339"/>
      <c r="K59" s="339"/>
      <c r="L59" s="339"/>
      <c r="M59" s="339"/>
      <c r="N59" s="339"/>
      <c r="O59" s="339"/>
      <c r="P59" s="339"/>
      <c r="Q59" s="339"/>
      <c r="R59" s="340"/>
      <c r="S59" s="362"/>
      <c r="T59" s="363"/>
      <c r="U59" s="364"/>
      <c r="V59" s="365"/>
      <c r="W59" s="366"/>
      <c r="X59" s="366"/>
      <c r="Y59" s="366"/>
      <c r="Z59" s="335" t="s">
        <v>128</v>
      </c>
      <c r="AA59" s="335"/>
      <c r="AB59" s="366"/>
      <c r="AC59" s="366"/>
      <c r="AD59" s="366"/>
      <c r="AE59" s="366"/>
      <c r="AF59" s="335" t="s">
        <v>129</v>
      </c>
      <c r="AG59" s="335"/>
      <c r="AH59" s="335"/>
      <c r="AI59" s="336" t="str">
        <f t="shared" si="1"/>
        <v/>
      </c>
      <c r="AJ59" s="336"/>
      <c r="AK59" s="336"/>
      <c r="AL59" s="72" t="s">
        <v>130</v>
      </c>
      <c r="AM59" s="128"/>
      <c r="AN59" s="348" t="str">
        <f>IF($A59="","",SUM($AI59:$AK63))</f>
        <v/>
      </c>
      <c r="AO59" s="348"/>
      <c r="AP59" s="348"/>
      <c r="AQ59" s="348"/>
      <c r="AR59" s="349"/>
      <c r="AS59" s="352"/>
      <c r="AT59" s="352"/>
      <c r="AU59" s="352"/>
      <c r="AV59" s="352"/>
      <c r="AW59" s="352"/>
      <c r="AX59" s="352"/>
      <c r="AY59" s="352"/>
      <c r="AZ59" s="352"/>
      <c r="BA59" s="352"/>
      <c r="BB59" s="353"/>
    </row>
    <row r="60" spans="1:54">
      <c r="A60" s="356"/>
      <c r="B60" s="357"/>
      <c r="C60" s="358"/>
      <c r="D60" s="330"/>
      <c r="E60" s="338"/>
      <c r="F60" s="339"/>
      <c r="G60" s="339"/>
      <c r="H60" s="339"/>
      <c r="I60" s="339"/>
      <c r="J60" s="339"/>
      <c r="K60" s="339"/>
      <c r="L60" s="339"/>
      <c r="M60" s="339"/>
      <c r="N60" s="339"/>
      <c r="O60" s="339"/>
      <c r="P60" s="339"/>
      <c r="Q60" s="339"/>
      <c r="R60" s="340"/>
      <c r="S60" s="367"/>
      <c r="T60" s="368"/>
      <c r="U60" s="369"/>
      <c r="V60" s="370"/>
      <c r="W60" s="337"/>
      <c r="X60" s="337"/>
      <c r="Y60" s="337"/>
      <c r="Z60" s="333" t="s">
        <v>128</v>
      </c>
      <c r="AA60" s="333"/>
      <c r="AB60" s="337"/>
      <c r="AC60" s="337"/>
      <c r="AD60" s="337"/>
      <c r="AE60" s="337"/>
      <c r="AF60" s="333" t="s">
        <v>129</v>
      </c>
      <c r="AG60" s="333"/>
      <c r="AH60" s="333"/>
      <c r="AI60" s="334" t="str">
        <f t="shared" si="1"/>
        <v/>
      </c>
      <c r="AJ60" s="334"/>
      <c r="AK60" s="334"/>
      <c r="AL60" s="73" t="s">
        <v>130</v>
      </c>
      <c r="AM60" s="129"/>
      <c r="AN60" s="348"/>
      <c r="AO60" s="348"/>
      <c r="AP60" s="348"/>
      <c r="AQ60" s="348"/>
      <c r="AR60" s="349"/>
      <c r="AS60" s="352"/>
      <c r="AT60" s="352"/>
      <c r="AU60" s="352"/>
      <c r="AV60" s="352"/>
      <c r="AW60" s="352"/>
      <c r="AX60" s="352"/>
      <c r="AY60" s="352"/>
      <c r="AZ60" s="352"/>
      <c r="BA60" s="352"/>
      <c r="BB60" s="353"/>
    </row>
    <row r="61" spans="1:54">
      <c r="A61" s="356"/>
      <c r="B61" s="357"/>
      <c r="C61" s="358"/>
      <c r="D61" s="330"/>
      <c r="E61" s="338"/>
      <c r="F61" s="339"/>
      <c r="G61" s="339"/>
      <c r="H61" s="339"/>
      <c r="I61" s="339"/>
      <c r="J61" s="339"/>
      <c r="K61" s="339"/>
      <c r="L61" s="339"/>
      <c r="M61" s="339"/>
      <c r="N61" s="339"/>
      <c r="O61" s="339"/>
      <c r="P61" s="339"/>
      <c r="Q61" s="339"/>
      <c r="R61" s="340"/>
      <c r="S61" s="367"/>
      <c r="T61" s="368"/>
      <c r="U61" s="369"/>
      <c r="V61" s="370"/>
      <c r="W61" s="337"/>
      <c r="X61" s="337"/>
      <c r="Y61" s="337"/>
      <c r="Z61" s="333" t="s">
        <v>128</v>
      </c>
      <c r="AA61" s="333"/>
      <c r="AB61" s="337"/>
      <c r="AC61" s="337"/>
      <c r="AD61" s="337"/>
      <c r="AE61" s="337"/>
      <c r="AF61" s="333" t="s">
        <v>129</v>
      </c>
      <c r="AG61" s="333"/>
      <c r="AH61" s="333"/>
      <c r="AI61" s="334" t="str">
        <f t="shared" si="1"/>
        <v/>
      </c>
      <c r="AJ61" s="334"/>
      <c r="AK61" s="334"/>
      <c r="AL61" s="73" t="s">
        <v>130</v>
      </c>
      <c r="AM61" s="129"/>
      <c r="AN61" s="348"/>
      <c r="AO61" s="348"/>
      <c r="AP61" s="348"/>
      <c r="AQ61" s="348"/>
      <c r="AR61" s="349"/>
      <c r="AS61" s="352"/>
      <c r="AT61" s="352"/>
      <c r="AU61" s="352"/>
      <c r="AV61" s="352"/>
      <c r="AW61" s="352"/>
      <c r="AX61" s="352"/>
      <c r="AY61" s="352"/>
      <c r="AZ61" s="352"/>
      <c r="BA61" s="352"/>
      <c r="BB61" s="353"/>
    </row>
    <row r="62" spans="1:54">
      <c r="A62" s="356"/>
      <c r="B62" s="357"/>
      <c r="C62" s="358"/>
      <c r="D62" s="330"/>
      <c r="E62" s="338"/>
      <c r="F62" s="339"/>
      <c r="G62" s="339"/>
      <c r="H62" s="339"/>
      <c r="I62" s="339"/>
      <c r="J62" s="339"/>
      <c r="K62" s="339"/>
      <c r="L62" s="339"/>
      <c r="M62" s="339"/>
      <c r="N62" s="339"/>
      <c r="O62" s="339"/>
      <c r="P62" s="339"/>
      <c r="Q62" s="339"/>
      <c r="R62" s="340"/>
      <c r="S62" s="367"/>
      <c r="T62" s="368"/>
      <c r="U62" s="369"/>
      <c r="V62" s="370"/>
      <c r="W62" s="337"/>
      <c r="X62" s="337"/>
      <c r="Y62" s="337"/>
      <c r="Z62" s="333" t="s">
        <v>128</v>
      </c>
      <c r="AA62" s="333"/>
      <c r="AB62" s="337"/>
      <c r="AC62" s="337"/>
      <c r="AD62" s="337"/>
      <c r="AE62" s="337"/>
      <c r="AF62" s="333" t="s">
        <v>129</v>
      </c>
      <c r="AG62" s="333"/>
      <c r="AH62" s="333"/>
      <c r="AI62" s="334" t="str">
        <f t="shared" si="1"/>
        <v/>
      </c>
      <c r="AJ62" s="334"/>
      <c r="AK62" s="334"/>
      <c r="AL62" s="73" t="s">
        <v>130</v>
      </c>
      <c r="AM62" s="129"/>
      <c r="AN62" s="348"/>
      <c r="AO62" s="348"/>
      <c r="AP62" s="348"/>
      <c r="AQ62" s="348"/>
      <c r="AR62" s="349"/>
      <c r="AS62" s="352"/>
      <c r="AT62" s="352"/>
      <c r="AU62" s="352"/>
      <c r="AV62" s="352"/>
      <c r="AW62" s="352"/>
      <c r="AX62" s="352"/>
      <c r="AY62" s="352"/>
      <c r="AZ62" s="352"/>
      <c r="BA62" s="352"/>
      <c r="BB62" s="353"/>
    </row>
    <row r="63" spans="1:54">
      <c r="A63" s="359"/>
      <c r="B63" s="360"/>
      <c r="C63" s="361"/>
      <c r="D63" s="331"/>
      <c r="E63" s="338"/>
      <c r="F63" s="339"/>
      <c r="G63" s="339"/>
      <c r="H63" s="339"/>
      <c r="I63" s="339"/>
      <c r="J63" s="339"/>
      <c r="K63" s="339"/>
      <c r="L63" s="339"/>
      <c r="M63" s="339"/>
      <c r="N63" s="339"/>
      <c r="O63" s="339"/>
      <c r="P63" s="339"/>
      <c r="Q63" s="339"/>
      <c r="R63" s="340"/>
      <c r="S63" s="341"/>
      <c r="T63" s="342"/>
      <c r="U63" s="343"/>
      <c r="V63" s="344"/>
      <c r="W63" s="345"/>
      <c r="X63" s="345"/>
      <c r="Y63" s="345"/>
      <c r="Z63" s="346" t="s">
        <v>128</v>
      </c>
      <c r="AA63" s="346"/>
      <c r="AB63" s="345"/>
      <c r="AC63" s="345"/>
      <c r="AD63" s="345"/>
      <c r="AE63" s="345"/>
      <c r="AF63" s="346" t="s">
        <v>129</v>
      </c>
      <c r="AG63" s="346"/>
      <c r="AH63" s="346"/>
      <c r="AI63" s="371" t="str">
        <f t="shared" si="1"/>
        <v/>
      </c>
      <c r="AJ63" s="371"/>
      <c r="AK63" s="371"/>
      <c r="AL63" s="71" t="s">
        <v>130</v>
      </c>
      <c r="AM63" s="130"/>
      <c r="AN63" s="350"/>
      <c r="AO63" s="350"/>
      <c r="AP63" s="350"/>
      <c r="AQ63" s="350"/>
      <c r="AR63" s="351"/>
      <c r="AS63" s="354"/>
      <c r="AT63" s="354"/>
      <c r="AU63" s="354"/>
      <c r="AV63" s="354"/>
      <c r="AW63" s="354"/>
      <c r="AX63" s="354"/>
      <c r="AY63" s="354"/>
      <c r="AZ63" s="354"/>
      <c r="BA63" s="354"/>
      <c r="BB63" s="355"/>
    </row>
    <row r="64" spans="1:54">
      <c r="A64" s="356" t="str">
        <f>IF($Q11="","",IF($D64&gt;$AP$11,"",$A59+1))</f>
        <v/>
      </c>
      <c r="B64" s="357"/>
      <c r="C64" s="358"/>
      <c r="D64" s="329">
        <v>9</v>
      </c>
      <c r="E64" s="338"/>
      <c r="F64" s="339"/>
      <c r="G64" s="339"/>
      <c r="H64" s="339"/>
      <c r="I64" s="339"/>
      <c r="J64" s="339"/>
      <c r="K64" s="339"/>
      <c r="L64" s="339"/>
      <c r="M64" s="339"/>
      <c r="N64" s="339"/>
      <c r="O64" s="339"/>
      <c r="P64" s="339"/>
      <c r="Q64" s="339"/>
      <c r="R64" s="340"/>
      <c r="S64" s="362"/>
      <c r="T64" s="363"/>
      <c r="U64" s="364"/>
      <c r="V64" s="365"/>
      <c r="W64" s="366"/>
      <c r="X64" s="366"/>
      <c r="Y64" s="366"/>
      <c r="Z64" s="335" t="s">
        <v>128</v>
      </c>
      <c r="AA64" s="335"/>
      <c r="AB64" s="366"/>
      <c r="AC64" s="366"/>
      <c r="AD64" s="366"/>
      <c r="AE64" s="366"/>
      <c r="AF64" s="335" t="s">
        <v>129</v>
      </c>
      <c r="AG64" s="335"/>
      <c r="AH64" s="335"/>
      <c r="AI64" s="336" t="str">
        <f t="shared" si="1"/>
        <v/>
      </c>
      <c r="AJ64" s="336"/>
      <c r="AK64" s="336"/>
      <c r="AL64" s="72" t="s">
        <v>130</v>
      </c>
      <c r="AM64" s="128"/>
      <c r="AN64" s="348" t="str">
        <f>IF($A64="","",SUM($AI64:$AK68))</f>
        <v/>
      </c>
      <c r="AO64" s="348"/>
      <c r="AP64" s="348"/>
      <c r="AQ64" s="348"/>
      <c r="AR64" s="349"/>
      <c r="AS64" s="352"/>
      <c r="AT64" s="352"/>
      <c r="AU64" s="352"/>
      <c r="AV64" s="352"/>
      <c r="AW64" s="352"/>
      <c r="AX64" s="352"/>
      <c r="AY64" s="352"/>
      <c r="AZ64" s="352"/>
      <c r="BA64" s="352"/>
      <c r="BB64" s="353"/>
    </row>
    <row r="65" spans="1:54">
      <c r="A65" s="356"/>
      <c r="B65" s="357"/>
      <c r="C65" s="358"/>
      <c r="D65" s="330"/>
      <c r="E65" s="338"/>
      <c r="F65" s="339"/>
      <c r="G65" s="339"/>
      <c r="H65" s="339"/>
      <c r="I65" s="339"/>
      <c r="J65" s="339"/>
      <c r="K65" s="339"/>
      <c r="L65" s="339"/>
      <c r="M65" s="339"/>
      <c r="N65" s="339"/>
      <c r="O65" s="339"/>
      <c r="P65" s="339"/>
      <c r="Q65" s="339"/>
      <c r="R65" s="340"/>
      <c r="S65" s="367"/>
      <c r="T65" s="368"/>
      <c r="U65" s="369"/>
      <c r="V65" s="370"/>
      <c r="W65" s="337"/>
      <c r="X65" s="337"/>
      <c r="Y65" s="337"/>
      <c r="Z65" s="333" t="s">
        <v>128</v>
      </c>
      <c r="AA65" s="333"/>
      <c r="AB65" s="337"/>
      <c r="AC65" s="337"/>
      <c r="AD65" s="337"/>
      <c r="AE65" s="337"/>
      <c r="AF65" s="333" t="s">
        <v>129</v>
      </c>
      <c r="AG65" s="333"/>
      <c r="AH65" s="333"/>
      <c r="AI65" s="334" t="str">
        <f t="shared" si="1"/>
        <v/>
      </c>
      <c r="AJ65" s="334"/>
      <c r="AK65" s="334"/>
      <c r="AL65" s="73" t="s">
        <v>130</v>
      </c>
      <c r="AM65" s="129"/>
      <c r="AN65" s="348"/>
      <c r="AO65" s="348"/>
      <c r="AP65" s="348"/>
      <c r="AQ65" s="348"/>
      <c r="AR65" s="349"/>
      <c r="AS65" s="352"/>
      <c r="AT65" s="352"/>
      <c r="AU65" s="352"/>
      <c r="AV65" s="352"/>
      <c r="AW65" s="352"/>
      <c r="AX65" s="352"/>
      <c r="AY65" s="352"/>
      <c r="AZ65" s="352"/>
      <c r="BA65" s="352"/>
      <c r="BB65" s="353"/>
    </row>
    <row r="66" spans="1:54">
      <c r="A66" s="356"/>
      <c r="B66" s="357"/>
      <c r="C66" s="358"/>
      <c r="D66" s="330"/>
      <c r="E66" s="338"/>
      <c r="F66" s="339"/>
      <c r="G66" s="339"/>
      <c r="H66" s="339"/>
      <c r="I66" s="339"/>
      <c r="J66" s="339"/>
      <c r="K66" s="339"/>
      <c r="L66" s="339"/>
      <c r="M66" s="339"/>
      <c r="N66" s="339"/>
      <c r="O66" s="339"/>
      <c r="P66" s="339"/>
      <c r="Q66" s="339"/>
      <c r="R66" s="340"/>
      <c r="S66" s="367"/>
      <c r="T66" s="368"/>
      <c r="U66" s="369"/>
      <c r="V66" s="370"/>
      <c r="W66" s="337"/>
      <c r="X66" s="337"/>
      <c r="Y66" s="337"/>
      <c r="Z66" s="333" t="s">
        <v>128</v>
      </c>
      <c r="AA66" s="333"/>
      <c r="AB66" s="337"/>
      <c r="AC66" s="337"/>
      <c r="AD66" s="337"/>
      <c r="AE66" s="337"/>
      <c r="AF66" s="333" t="s">
        <v>129</v>
      </c>
      <c r="AG66" s="333"/>
      <c r="AH66" s="333"/>
      <c r="AI66" s="334" t="str">
        <f t="shared" si="1"/>
        <v/>
      </c>
      <c r="AJ66" s="334"/>
      <c r="AK66" s="334"/>
      <c r="AL66" s="73" t="s">
        <v>130</v>
      </c>
      <c r="AM66" s="129"/>
      <c r="AN66" s="348"/>
      <c r="AO66" s="348"/>
      <c r="AP66" s="348"/>
      <c r="AQ66" s="348"/>
      <c r="AR66" s="349"/>
      <c r="AS66" s="352"/>
      <c r="AT66" s="352"/>
      <c r="AU66" s="352"/>
      <c r="AV66" s="352"/>
      <c r="AW66" s="352"/>
      <c r="AX66" s="352"/>
      <c r="AY66" s="352"/>
      <c r="AZ66" s="352"/>
      <c r="BA66" s="352"/>
      <c r="BB66" s="353"/>
    </row>
    <row r="67" spans="1:54">
      <c r="A67" s="356"/>
      <c r="B67" s="357"/>
      <c r="C67" s="358"/>
      <c r="D67" s="330"/>
      <c r="E67" s="338"/>
      <c r="F67" s="339"/>
      <c r="G67" s="339"/>
      <c r="H67" s="339"/>
      <c r="I67" s="339"/>
      <c r="J67" s="339"/>
      <c r="K67" s="339"/>
      <c r="L67" s="339"/>
      <c r="M67" s="339"/>
      <c r="N67" s="339"/>
      <c r="O67" s="339"/>
      <c r="P67" s="339"/>
      <c r="Q67" s="339"/>
      <c r="R67" s="340"/>
      <c r="S67" s="367"/>
      <c r="T67" s="368"/>
      <c r="U67" s="369"/>
      <c r="V67" s="370"/>
      <c r="W67" s="337"/>
      <c r="X67" s="337"/>
      <c r="Y67" s="337"/>
      <c r="Z67" s="333" t="s">
        <v>128</v>
      </c>
      <c r="AA67" s="333"/>
      <c r="AB67" s="337"/>
      <c r="AC67" s="337"/>
      <c r="AD67" s="337"/>
      <c r="AE67" s="337"/>
      <c r="AF67" s="333" t="s">
        <v>129</v>
      </c>
      <c r="AG67" s="333"/>
      <c r="AH67" s="333"/>
      <c r="AI67" s="334" t="str">
        <f t="shared" si="1"/>
        <v/>
      </c>
      <c r="AJ67" s="334"/>
      <c r="AK67" s="334"/>
      <c r="AL67" s="73" t="s">
        <v>130</v>
      </c>
      <c r="AM67" s="129"/>
      <c r="AN67" s="348"/>
      <c r="AO67" s="348"/>
      <c r="AP67" s="348"/>
      <c r="AQ67" s="348"/>
      <c r="AR67" s="349"/>
      <c r="AS67" s="352"/>
      <c r="AT67" s="352"/>
      <c r="AU67" s="352"/>
      <c r="AV67" s="352"/>
      <c r="AW67" s="352"/>
      <c r="AX67" s="352"/>
      <c r="AY67" s="352"/>
      <c r="AZ67" s="352"/>
      <c r="BA67" s="352"/>
      <c r="BB67" s="353"/>
    </row>
    <row r="68" spans="1:54">
      <c r="A68" s="359"/>
      <c r="B68" s="360"/>
      <c r="C68" s="361"/>
      <c r="D68" s="331"/>
      <c r="E68" s="338"/>
      <c r="F68" s="339"/>
      <c r="G68" s="339"/>
      <c r="H68" s="339"/>
      <c r="I68" s="339"/>
      <c r="J68" s="339"/>
      <c r="K68" s="339"/>
      <c r="L68" s="339"/>
      <c r="M68" s="339"/>
      <c r="N68" s="339"/>
      <c r="O68" s="339"/>
      <c r="P68" s="339"/>
      <c r="Q68" s="339"/>
      <c r="R68" s="340"/>
      <c r="S68" s="341"/>
      <c r="T68" s="342"/>
      <c r="U68" s="343"/>
      <c r="V68" s="344"/>
      <c r="W68" s="345"/>
      <c r="X68" s="345"/>
      <c r="Y68" s="345"/>
      <c r="Z68" s="346" t="s">
        <v>128</v>
      </c>
      <c r="AA68" s="346"/>
      <c r="AB68" s="345"/>
      <c r="AC68" s="345"/>
      <c r="AD68" s="345"/>
      <c r="AE68" s="345"/>
      <c r="AF68" s="346" t="s">
        <v>129</v>
      </c>
      <c r="AG68" s="346"/>
      <c r="AH68" s="346"/>
      <c r="AI68" s="371" t="str">
        <f t="shared" si="1"/>
        <v/>
      </c>
      <c r="AJ68" s="371"/>
      <c r="AK68" s="371"/>
      <c r="AL68" s="71" t="s">
        <v>130</v>
      </c>
      <c r="AM68" s="130"/>
      <c r="AN68" s="350"/>
      <c r="AO68" s="350"/>
      <c r="AP68" s="350"/>
      <c r="AQ68" s="350"/>
      <c r="AR68" s="351"/>
      <c r="AS68" s="354"/>
      <c r="AT68" s="354"/>
      <c r="AU68" s="354"/>
      <c r="AV68" s="354"/>
      <c r="AW68" s="354"/>
      <c r="AX68" s="354"/>
      <c r="AY68" s="354"/>
      <c r="AZ68" s="354"/>
      <c r="BA68" s="354"/>
      <c r="BB68" s="355"/>
    </row>
    <row r="69" spans="1:54">
      <c r="A69" s="356" t="str">
        <f>IF($Q11="","",IF($D69&gt;$AP$11,"",$A64+1))</f>
        <v/>
      </c>
      <c r="B69" s="357"/>
      <c r="C69" s="358"/>
      <c r="D69" s="329">
        <v>10</v>
      </c>
      <c r="E69" s="338"/>
      <c r="F69" s="339"/>
      <c r="G69" s="339"/>
      <c r="H69" s="339"/>
      <c r="I69" s="339"/>
      <c r="J69" s="339"/>
      <c r="K69" s="339"/>
      <c r="L69" s="339"/>
      <c r="M69" s="339"/>
      <c r="N69" s="339"/>
      <c r="O69" s="339"/>
      <c r="P69" s="339"/>
      <c r="Q69" s="339"/>
      <c r="R69" s="340"/>
      <c r="S69" s="362"/>
      <c r="T69" s="363"/>
      <c r="U69" s="364"/>
      <c r="V69" s="365"/>
      <c r="W69" s="366"/>
      <c r="X69" s="366"/>
      <c r="Y69" s="366"/>
      <c r="Z69" s="335" t="s">
        <v>128</v>
      </c>
      <c r="AA69" s="335"/>
      <c r="AB69" s="366"/>
      <c r="AC69" s="366"/>
      <c r="AD69" s="366"/>
      <c r="AE69" s="366"/>
      <c r="AF69" s="335" t="s">
        <v>129</v>
      </c>
      <c r="AG69" s="335"/>
      <c r="AH69" s="335"/>
      <c r="AI69" s="336" t="str">
        <f t="shared" si="1"/>
        <v/>
      </c>
      <c r="AJ69" s="336"/>
      <c r="AK69" s="336"/>
      <c r="AL69" s="72" t="s">
        <v>130</v>
      </c>
      <c r="AM69" s="128"/>
      <c r="AN69" s="348" t="str">
        <f>IF($A69="","",SUM($AI69:$AK73))</f>
        <v/>
      </c>
      <c r="AO69" s="348"/>
      <c r="AP69" s="348"/>
      <c r="AQ69" s="348"/>
      <c r="AR69" s="349"/>
      <c r="AS69" s="352"/>
      <c r="AT69" s="352"/>
      <c r="AU69" s="352"/>
      <c r="AV69" s="352"/>
      <c r="AW69" s="352"/>
      <c r="AX69" s="352"/>
      <c r="AY69" s="352"/>
      <c r="AZ69" s="352"/>
      <c r="BA69" s="352"/>
      <c r="BB69" s="353"/>
    </row>
    <row r="70" spans="1:54">
      <c r="A70" s="356"/>
      <c r="B70" s="357"/>
      <c r="C70" s="358"/>
      <c r="D70" s="330"/>
      <c r="E70" s="338"/>
      <c r="F70" s="339"/>
      <c r="G70" s="339"/>
      <c r="H70" s="339"/>
      <c r="I70" s="339"/>
      <c r="J70" s="339"/>
      <c r="K70" s="339"/>
      <c r="L70" s="339"/>
      <c r="M70" s="339"/>
      <c r="N70" s="339"/>
      <c r="O70" s="339"/>
      <c r="P70" s="339"/>
      <c r="Q70" s="339"/>
      <c r="R70" s="340"/>
      <c r="S70" s="367"/>
      <c r="T70" s="368"/>
      <c r="U70" s="369"/>
      <c r="V70" s="370"/>
      <c r="W70" s="337"/>
      <c r="X70" s="337"/>
      <c r="Y70" s="337"/>
      <c r="Z70" s="333" t="s">
        <v>128</v>
      </c>
      <c r="AA70" s="333"/>
      <c r="AB70" s="337"/>
      <c r="AC70" s="337"/>
      <c r="AD70" s="337"/>
      <c r="AE70" s="337"/>
      <c r="AF70" s="333" t="s">
        <v>129</v>
      </c>
      <c r="AG70" s="333"/>
      <c r="AH70" s="333"/>
      <c r="AI70" s="334" t="str">
        <f t="shared" si="1"/>
        <v/>
      </c>
      <c r="AJ70" s="334"/>
      <c r="AK70" s="334"/>
      <c r="AL70" s="73" t="s">
        <v>130</v>
      </c>
      <c r="AM70" s="129"/>
      <c r="AN70" s="348"/>
      <c r="AO70" s="348"/>
      <c r="AP70" s="348"/>
      <c r="AQ70" s="348"/>
      <c r="AR70" s="349"/>
      <c r="AS70" s="352"/>
      <c r="AT70" s="352"/>
      <c r="AU70" s="352"/>
      <c r="AV70" s="352"/>
      <c r="AW70" s="352"/>
      <c r="AX70" s="352"/>
      <c r="AY70" s="352"/>
      <c r="AZ70" s="352"/>
      <c r="BA70" s="352"/>
      <c r="BB70" s="353"/>
    </row>
    <row r="71" spans="1:54">
      <c r="A71" s="356"/>
      <c r="B71" s="357"/>
      <c r="C71" s="358"/>
      <c r="D71" s="330"/>
      <c r="E71" s="338"/>
      <c r="F71" s="339"/>
      <c r="G71" s="339"/>
      <c r="H71" s="339"/>
      <c r="I71" s="339"/>
      <c r="J71" s="339"/>
      <c r="K71" s="339"/>
      <c r="L71" s="339"/>
      <c r="M71" s="339"/>
      <c r="N71" s="339"/>
      <c r="O71" s="339"/>
      <c r="P71" s="339"/>
      <c r="Q71" s="339"/>
      <c r="R71" s="340"/>
      <c r="S71" s="367"/>
      <c r="T71" s="368"/>
      <c r="U71" s="369"/>
      <c r="V71" s="370"/>
      <c r="W71" s="337"/>
      <c r="X71" s="337"/>
      <c r="Y71" s="337"/>
      <c r="Z71" s="333" t="s">
        <v>128</v>
      </c>
      <c r="AA71" s="333"/>
      <c r="AB71" s="337"/>
      <c r="AC71" s="337"/>
      <c r="AD71" s="337"/>
      <c r="AE71" s="337"/>
      <c r="AF71" s="333" t="s">
        <v>129</v>
      </c>
      <c r="AG71" s="333"/>
      <c r="AH71" s="333"/>
      <c r="AI71" s="334" t="str">
        <f t="shared" si="1"/>
        <v/>
      </c>
      <c r="AJ71" s="334"/>
      <c r="AK71" s="334"/>
      <c r="AL71" s="73" t="s">
        <v>130</v>
      </c>
      <c r="AM71" s="129"/>
      <c r="AN71" s="348"/>
      <c r="AO71" s="348"/>
      <c r="AP71" s="348"/>
      <c r="AQ71" s="348"/>
      <c r="AR71" s="349"/>
      <c r="AS71" s="352"/>
      <c r="AT71" s="352"/>
      <c r="AU71" s="352"/>
      <c r="AV71" s="352"/>
      <c r="AW71" s="352"/>
      <c r="AX71" s="352"/>
      <c r="AY71" s="352"/>
      <c r="AZ71" s="352"/>
      <c r="BA71" s="352"/>
      <c r="BB71" s="353"/>
    </row>
    <row r="72" spans="1:54">
      <c r="A72" s="356"/>
      <c r="B72" s="357"/>
      <c r="C72" s="358"/>
      <c r="D72" s="330"/>
      <c r="E72" s="338"/>
      <c r="F72" s="339"/>
      <c r="G72" s="339"/>
      <c r="H72" s="339"/>
      <c r="I72" s="339"/>
      <c r="J72" s="339"/>
      <c r="K72" s="339"/>
      <c r="L72" s="339"/>
      <c r="M72" s="339"/>
      <c r="N72" s="339"/>
      <c r="O72" s="339"/>
      <c r="P72" s="339"/>
      <c r="Q72" s="339"/>
      <c r="R72" s="340"/>
      <c r="S72" s="367"/>
      <c r="T72" s="368"/>
      <c r="U72" s="369"/>
      <c r="V72" s="370"/>
      <c r="W72" s="337"/>
      <c r="X72" s="337"/>
      <c r="Y72" s="337"/>
      <c r="Z72" s="333" t="s">
        <v>128</v>
      </c>
      <c r="AA72" s="333"/>
      <c r="AB72" s="337"/>
      <c r="AC72" s="337"/>
      <c r="AD72" s="337"/>
      <c r="AE72" s="337"/>
      <c r="AF72" s="333" t="s">
        <v>129</v>
      </c>
      <c r="AG72" s="333"/>
      <c r="AH72" s="333"/>
      <c r="AI72" s="334" t="str">
        <f t="shared" si="1"/>
        <v/>
      </c>
      <c r="AJ72" s="334"/>
      <c r="AK72" s="334"/>
      <c r="AL72" s="73" t="s">
        <v>130</v>
      </c>
      <c r="AM72" s="129"/>
      <c r="AN72" s="348"/>
      <c r="AO72" s="348"/>
      <c r="AP72" s="348"/>
      <c r="AQ72" s="348"/>
      <c r="AR72" s="349"/>
      <c r="AS72" s="352"/>
      <c r="AT72" s="352"/>
      <c r="AU72" s="352"/>
      <c r="AV72" s="352"/>
      <c r="AW72" s="352"/>
      <c r="AX72" s="352"/>
      <c r="AY72" s="352"/>
      <c r="AZ72" s="352"/>
      <c r="BA72" s="352"/>
      <c r="BB72" s="353"/>
    </row>
    <row r="73" spans="1:54">
      <c r="A73" s="359"/>
      <c r="B73" s="360"/>
      <c r="C73" s="361"/>
      <c r="D73" s="331"/>
      <c r="E73" s="338"/>
      <c r="F73" s="339"/>
      <c r="G73" s="339"/>
      <c r="H73" s="339"/>
      <c r="I73" s="339"/>
      <c r="J73" s="339"/>
      <c r="K73" s="339"/>
      <c r="L73" s="339"/>
      <c r="M73" s="339"/>
      <c r="N73" s="339"/>
      <c r="O73" s="339"/>
      <c r="P73" s="339"/>
      <c r="Q73" s="339"/>
      <c r="R73" s="340"/>
      <c r="S73" s="341"/>
      <c r="T73" s="342"/>
      <c r="U73" s="343"/>
      <c r="V73" s="344"/>
      <c r="W73" s="345"/>
      <c r="X73" s="345"/>
      <c r="Y73" s="345"/>
      <c r="Z73" s="346" t="s">
        <v>128</v>
      </c>
      <c r="AA73" s="346"/>
      <c r="AB73" s="345"/>
      <c r="AC73" s="345"/>
      <c r="AD73" s="345"/>
      <c r="AE73" s="345"/>
      <c r="AF73" s="346" t="s">
        <v>129</v>
      </c>
      <c r="AG73" s="346"/>
      <c r="AH73" s="346"/>
      <c r="AI73" s="347" t="str">
        <f t="shared" si="1"/>
        <v/>
      </c>
      <c r="AJ73" s="347"/>
      <c r="AK73" s="347"/>
      <c r="AL73" s="71" t="s">
        <v>130</v>
      </c>
      <c r="AM73" s="130"/>
      <c r="AN73" s="350"/>
      <c r="AO73" s="350"/>
      <c r="AP73" s="350"/>
      <c r="AQ73" s="350"/>
      <c r="AR73" s="351"/>
      <c r="AS73" s="354"/>
      <c r="AT73" s="354"/>
      <c r="AU73" s="354"/>
      <c r="AV73" s="354"/>
      <c r="AW73" s="354"/>
      <c r="AX73" s="354"/>
      <c r="AY73" s="354"/>
      <c r="AZ73" s="354"/>
      <c r="BA73" s="354"/>
      <c r="BB73" s="355"/>
    </row>
    <row r="74" spans="1:54" ht="12" customHeight="1">
      <c r="A74" s="356" t="str">
        <f>IF($Q11="","",IF($D74&gt;$AP$11,"",$A69+1))</f>
        <v/>
      </c>
      <c r="B74" s="357"/>
      <c r="C74" s="358"/>
      <c r="D74" s="329">
        <v>11</v>
      </c>
      <c r="E74" s="338"/>
      <c r="F74" s="339"/>
      <c r="G74" s="339"/>
      <c r="H74" s="339"/>
      <c r="I74" s="339"/>
      <c r="J74" s="339"/>
      <c r="K74" s="339"/>
      <c r="L74" s="339"/>
      <c r="M74" s="339"/>
      <c r="N74" s="339"/>
      <c r="O74" s="339"/>
      <c r="P74" s="339"/>
      <c r="Q74" s="339"/>
      <c r="R74" s="340"/>
      <c r="S74" s="362"/>
      <c r="T74" s="363"/>
      <c r="U74" s="364"/>
      <c r="V74" s="365"/>
      <c r="W74" s="366"/>
      <c r="X74" s="366"/>
      <c r="Y74" s="366"/>
      <c r="Z74" s="335" t="s">
        <v>115</v>
      </c>
      <c r="AA74" s="335"/>
      <c r="AB74" s="366"/>
      <c r="AC74" s="366"/>
      <c r="AD74" s="366"/>
      <c r="AE74" s="366"/>
      <c r="AF74" s="335" t="s">
        <v>129</v>
      </c>
      <c r="AG74" s="335"/>
      <c r="AH74" s="335"/>
      <c r="AI74" s="336" t="str">
        <f t="shared" ref="AI74:AI78" si="2">IF(AB74-V74=0,"",AB74-V74)</f>
        <v/>
      </c>
      <c r="AJ74" s="336"/>
      <c r="AK74" s="336"/>
      <c r="AL74" s="72" t="s">
        <v>130</v>
      </c>
      <c r="AM74" s="128"/>
      <c r="AN74" s="348" t="str">
        <f>IF($A74="","",SUM($AI74:$AK78))</f>
        <v/>
      </c>
      <c r="AO74" s="348"/>
      <c r="AP74" s="348"/>
      <c r="AQ74" s="348"/>
      <c r="AR74" s="349"/>
      <c r="AS74" s="352"/>
      <c r="AT74" s="352"/>
      <c r="AU74" s="352"/>
      <c r="AV74" s="352"/>
      <c r="AW74" s="352"/>
      <c r="AX74" s="352"/>
      <c r="AY74" s="352"/>
      <c r="AZ74" s="352"/>
      <c r="BA74" s="352"/>
      <c r="BB74" s="353"/>
    </row>
    <row r="75" spans="1:54" ht="12" customHeight="1">
      <c r="A75" s="356"/>
      <c r="B75" s="357"/>
      <c r="C75" s="358"/>
      <c r="D75" s="330"/>
      <c r="E75" s="338"/>
      <c r="F75" s="339"/>
      <c r="G75" s="339"/>
      <c r="H75" s="339"/>
      <c r="I75" s="339"/>
      <c r="J75" s="339"/>
      <c r="K75" s="339"/>
      <c r="L75" s="339"/>
      <c r="M75" s="339"/>
      <c r="N75" s="339"/>
      <c r="O75" s="339"/>
      <c r="P75" s="339"/>
      <c r="Q75" s="339"/>
      <c r="R75" s="340"/>
      <c r="S75" s="367"/>
      <c r="T75" s="368"/>
      <c r="U75" s="369"/>
      <c r="V75" s="370"/>
      <c r="W75" s="337"/>
      <c r="X75" s="337"/>
      <c r="Y75" s="337"/>
      <c r="Z75" s="333" t="s">
        <v>115</v>
      </c>
      <c r="AA75" s="333"/>
      <c r="AB75" s="337"/>
      <c r="AC75" s="337"/>
      <c r="AD75" s="337"/>
      <c r="AE75" s="337"/>
      <c r="AF75" s="333" t="s">
        <v>129</v>
      </c>
      <c r="AG75" s="333"/>
      <c r="AH75" s="333"/>
      <c r="AI75" s="334" t="str">
        <f t="shared" si="2"/>
        <v/>
      </c>
      <c r="AJ75" s="334"/>
      <c r="AK75" s="334"/>
      <c r="AL75" s="73" t="s">
        <v>130</v>
      </c>
      <c r="AM75" s="129"/>
      <c r="AN75" s="348"/>
      <c r="AO75" s="348"/>
      <c r="AP75" s="348"/>
      <c r="AQ75" s="348"/>
      <c r="AR75" s="349"/>
      <c r="AS75" s="352"/>
      <c r="AT75" s="352"/>
      <c r="AU75" s="352"/>
      <c r="AV75" s="352"/>
      <c r="AW75" s="352"/>
      <c r="AX75" s="352"/>
      <c r="AY75" s="352"/>
      <c r="AZ75" s="352"/>
      <c r="BA75" s="352"/>
      <c r="BB75" s="353"/>
    </row>
    <row r="76" spans="1:54" ht="12" customHeight="1">
      <c r="A76" s="356"/>
      <c r="B76" s="357"/>
      <c r="C76" s="358"/>
      <c r="D76" s="330"/>
      <c r="E76" s="338"/>
      <c r="F76" s="339"/>
      <c r="G76" s="339"/>
      <c r="H76" s="339"/>
      <c r="I76" s="339"/>
      <c r="J76" s="339"/>
      <c r="K76" s="339"/>
      <c r="L76" s="339"/>
      <c r="M76" s="339"/>
      <c r="N76" s="339"/>
      <c r="O76" s="339"/>
      <c r="P76" s="339"/>
      <c r="Q76" s="339"/>
      <c r="R76" s="340"/>
      <c r="S76" s="367"/>
      <c r="T76" s="368"/>
      <c r="U76" s="369"/>
      <c r="V76" s="370"/>
      <c r="W76" s="337"/>
      <c r="X76" s="337"/>
      <c r="Y76" s="337"/>
      <c r="Z76" s="333" t="s">
        <v>115</v>
      </c>
      <c r="AA76" s="333"/>
      <c r="AB76" s="337"/>
      <c r="AC76" s="337"/>
      <c r="AD76" s="337"/>
      <c r="AE76" s="337"/>
      <c r="AF76" s="333" t="s">
        <v>129</v>
      </c>
      <c r="AG76" s="333"/>
      <c r="AH76" s="333"/>
      <c r="AI76" s="334" t="str">
        <f t="shared" si="2"/>
        <v/>
      </c>
      <c r="AJ76" s="334"/>
      <c r="AK76" s="334"/>
      <c r="AL76" s="73" t="s">
        <v>130</v>
      </c>
      <c r="AM76" s="129"/>
      <c r="AN76" s="348"/>
      <c r="AO76" s="348"/>
      <c r="AP76" s="348"/>
      <c r="AQ76" s="348"/>
      <c r="AR76" s="349"/>
      <c r="AS76" s="352"/>
      <c r="AT76" s="352"/>
      <c r="AU76" s="352"/>
      <c r="AV76" s="352"/>
      <c r="AW76" s="352"/>
      <c r="AX76" s="352"/>
      <c r="AY76" s="352"/>
      <c r="AZ76" s="352"/>
      <c r="BA76" s="352"/>
      <c r="BB76" s="353"/>
    </row>
    <row r="77" spans="1:54" ht="12" customHeight="1">
      <c r="A77" s="356"/>
      <c r="B77" s="357"/>
      <c r="C77" s="358"/>
      <c r="D77" s="330"/>
      <c r="E77" s="338"/>
      <c r="F77" s="339"/>
      <c r="G77" s="339"/>
      <c r="H77" s="339"/>
      <c r="I77" s="339"/>
      <c r="J77" s="339"/>
      <c r="K77" s="339"/>
      <c r="L77" s="339"/>
      <c r="M77" s="339"/>
      <c r="N77" s="339"/>
      <c r="O77" s="339"/>
      <c r="P77" s="339"/>
      <c r="Q77" s="339"/>
      <c r="R77" s="340"/>
      <c r="S77" s="367"/>
      <c r="T77" s="368"/>
      <c r="U77" s="369"/>
      <c r="V77" s="370"/>
      <c r="W77" s="337"/>
      <c r="X77" s="337"/>
      <c r="Y77" s="337"/>
      <c r="Z77" s="333" t="s">
        <v>115</v>
      </c>
      <c r="AA77" s="333"/>
      <c r="AB77" s="337"/>
      <c r="AC77" s="337"/>
      <c r="AD77" s="337"/>
      <c r="AE77" s="337"/>
      <c r="AF77" s="333" t="s">
        <v>129</v>
      </c>
      <c r="AG77" s="333"/>
      <c r="AH77" s="333"/>
      <c r="AI77" s="334" t="str">
        <f t="shared" si="2"/>
        <v/>
      </c>
      <c r="AJ77" s="334"/>
      <c r="AK77" s="334"/>
      <c r="AL77" s="73" t="s">
        <v>130</v>
      </c>
      <c r="AM77" s="129"/>
      <c r="AN77" s="348"/>
      <c r="AO77" s="348"/>
      <c r="AP77" s="348"/>
      <c r="AQ77" s="348"/>
      <c r="AR77" s="349"/>
      <c r="AS77" s="352"/>
      <c r="AT77" s="352"/>
      <c r="AU77" s="352"/>
      <c r="AV77" s="352"/>
      <c r="AW77" s="352"/>
      <c r="AX77" s="352"/>
      <c r="AY77" s="352"/>
      <c r="AZ77" s="352"/>
      <c r="BA77" s="352"/>
      <c r="BB77" s="353"/>
    </row>
    <row r="78" spans="1:54" ht="12" customHeight="1">
      <c r="A78" s="359"/>
      <c r="B78" s="360"/>
      <c r="C78" s="361"/>
      <c r="D78" s="331"/>
      <c r="E78" s="338"/>
      <c r="F78" s="339"/>
      <c r="G78" s="339"/>
      <c r="H78" s="339"/>
      <c r="I78" s="339"/>
      <c r="J78" s="339"/>
      <c r="K78" s="339"/>
      <c r="L78" s="339"/>
      <c r="M78" s="339"/>
      <c r="N78" s="339"/>
      <c r="O78" s="339"/>
      <c r="P78" s="339"/>
      <c r="Q78" s="339"/>
      <c r="R78" s="340"/>
      <c r="S78" s="341"/>
      <c r="T78" s="342"/>
      <c r="U78" s="343"/>
      <c r="V78" s="344"/>
      <c r="W78" s="345"/>
      <c r="X78" s="345"/>
      <c r="Y78" s="345"/>
      <c r="Z78" s="346" t="s">
        <v>115</v>
      </c>
      <c r="AA78" s="346"/>
      <c r="AB78" s="345"/>
      <c r="AC78" s="345"/>
      <c r="AD78" s="345"/>
      <c r="AE78" s="345"/>
      <c r="AF78" s="346" t="s">
        <v>129</v>
      </c>
      <c r="AG78" s="346"/>
      <c r="AH78" s="346"/>
      <c r="AI78" s="347" t="str">
        <f t="shared" si="2"/>
        <v/>
      </c>
      <c r="AJ78" s="347"/>
      <c r="AK78" s="347"/>
      <c r="AL78" s="71" t="s">
        <v>130</v>
      </c>
      <c r="AM78" s="130"/>
      <c r="AN78" s="350"/>
      <c r="AO78" s="350"/>
      <c r="AP78" s="350"/>
      <c r="AQ78" s="350"/>
      <c r="AR78" s="351"/>
      <c r="AS78" s="354"/>
      <c r="AT78" s="354"/>
      <c r="AU78" s="354"/>
      <c r="AV78" s="354"/>
      <c r="AW78" s="354"/>
      <c r="AX78" s="354"/>
      <c r="AY78" s="354"/>
      <c r="AZ78" s="354"/>
      <c r="BA78" s="354"/>
      <c r="BB78" s="355"/>
    </row>
    <row r="79" spans="1:54">
      <c r="A79" s="332" t="s">
        <v>187</v>
      </c>
      <c r="B79" s="332"/>
      <c r="C79" s="332"/>
      <c r="D79" s="332"/>
      <c r="E79" s="332"/>
      <c r="F79" s="332"/>
      <c r="G79" s="332"/>
      <c r="H79" s="332"/>
      <c r="I79" s="332"/>
      <c r="J79" s="332"/>
      <c r="K79" s="332"/>
      <c r="L79" s="332"/>
      <c r="M79" s="332"/>
      <c r="N79" s="332"/>
      <c r="O79" s="332"/>
      <c r="P79" s="332"/>
      <c r="Q79" s="332"/>
      <c r="R79" s="332"/>
      <c r="S79" s="332"/>
      <c r="T79" s="332"/>
      <c r="U79" s="332"/>
      <c r="V79" s="332"/>
      <c r="W79" s="332"/>
      <c r="X79" s="332"/>
      <c r="Y79" s="332"/>
      <c r="Z79" s="332"/>
      <c r="AA79" s="332"/>
      <c r="AB79" s="332"/>
      <c r="AC79" s="332"/>
      <c r="AD79" s="332"/>
      <c r="AE79" s="332"/>
      <c r="AF79" s="332"/>
      <c r="AG79" s="332"/>
      <c r="AH79" s="332"/>
      <c r="AI79" s="332"/>
      <c r="AJ79" s="332"/>
      <c r="AK79" s="332"/>
      <c r="AL79" s="332"/>
      <c r="AM79" s="332"/>
      <c r="AN79" s="332"/>
      <c r="AO79" s="332"/>
      <c r="AP79" s="332"/>
      <c r="AQ79" s="332"/>
      <c r="AR79" s="332"/>
      <c r="AS79" s="332"/>
      <c r="AT79" s="332"/>
      <c r="AU79" s="332"/>
      <c r="AV79" s="332"/>
      <c r="AW79" s="332"/>
      <c r="AX79" s="332"/>
      <c r="AY79" s="332"/>
      <c r="AZ79" s="332"/>
      <c r="BA79" s="332"/>
      <c r="BB79" s="332"/>
    </row>
  </sheetData>
  <sheetProtection selectLockedCells="1"/>
  <mergeCells count="463">
    <mergeCell ref="AN74:AR78"/>
    <mergeCell ref="AS74:BB78"/>
    <mergeCell ref="E75:R75"/>
    <mergeCell ref="S75:U75"/>
    <mergeCell ref="V75:Y75"/>
    <mergeCell ref="Z75:AA75"/>
    <mergeCell ref="AB75:AE75"/>
    <mergeCell ref="AF75:AH75"/>
    <mergeCell ref="AI75:AK75"/>
    <mergeCell ref="E76:R76"/>
    <mergeCell ref="S76:U76"/>
    <mergeCell ref="V76:Y76"/>
    <mergeCell ref="Z76:AA76"/>
    <mergeCell ref="AB76:AE76"/>
    <mergeCell ref="AF76:AH76"/>
    <mergeCell ref="AI76:AK76"/>
    <mergeCell ref="E77:R77"/>
    <mergeCell ref="S77:U77"/>
    <mergeCell ref="V77:Y77"/>
    <mergeCell ref="Z77:AA77"/>
    <mergeCell ref="AB77:AE77"/>
    <mergeCell ref="AF77:AH77"/>
    <mergeCell ref="AI77:AK77"/>
    <mergeCell ref="E78:R78"/>
    <mergeCell ref="A74:C78"/>
    <mergeCell ref="D74:D78"/>
    <mergeCell ref="E74:R74"/>
    <mergeCell ref="S74:U74"/>
    <mergeCell ref="V74:Y74"/>
    <mergeCell ref="Z74:AA74"/>
    <mergeCell ref="AB74:AE74"/>
    <mergeCell ref="AF74:AH74"/>
    <mergeCell ref="AI74:AK74"/>
    <mergeCell ref="S78:U78"/>
    <mergeCell ref="V78:Y78"/>
    <mergeCell ref="Z78:AA78"/>
    <mergeCell ref="AB78:AE78"/>
    <mergeCell ref="AF78:AH78"/>
    <mergeCell ref="AI78:AK78"/>
    <mergeCell ref="AS24:BB28"/>
    <mergeCell ref="Z24:AA24"/>
    <mergeCell ref="AB24:AE24"/>
    <mergeCell ref="AI24:AK24"/>
    <mergeCell ref="AF24:AH24"/>
    <mergeCell ref="A23:C23"/>
    <mergeCell ref="E24:R24"/>
    <mergeCell ref="V24:Y24"/>
    <mergeCell ref="E25:R25"/>
    <mergeCell ref="S25:U25"/>
    <mergeCell ref="V25:Y25"/>
    <mergeCell ref="D24:D28"/>
    <mergeCell ref="AI27:AK27"/>
    <mergeCell ref="Z25:AA25"/>
    <mergeCell ref="AB25:AE25"/>
    <mergeCell ref="L15:AF15"/>
    <mergeCell ref="C15:I15"/>
    <mergeCell ref="AH15:AY15"/>
    <mergeCell ref="C13:I13"/>
    <mergeCell ref="C17:I17"/>
    <mergeCell ref="C19:I19"/>
    <mergeCell ref="L13:Q13"/>
    <mergeCell ref="AI28:AK28"/>
    <mergeCell ref="A24:C28"/>
    <mergeCell ref="V23:AR23"/>
    <mergeCell ref="AN24:AR28"/>
    <mergeCell ref="E28:R28"/>
    <mergeCell ref="S28:U28"/>
    <mergeCell ref="V28:Y28"/>
    <mergeCell ref="Z28:AA28"/>
    <mergeCell ref="AB28:AE28"/>
    <mergeCell ref="AF28:AH28"/>
    <mergeCell ref="AI26:AK26"/>
    <mergeCell ref="E27:R27"/>
    <mergeCell ref="S27:U27"/>
    <mergeCell ref="V27:Y27"/>
    <mergeCell ref="Z27:AA27"/>
    <mergeCell ref="AB27:AE27"/>
    <mergeCell ref="AF27:AH27"/>
    <mergeCell ref="AP1:BB1"/>
    <mergeCell ref="AK1:AO1"/>
    <mergeCell ref="AK2:AO4"/>
    <mergeCell ref="AP2:BB4"/>
    <mergeCell ref="AF1:AJ1"/>
    <mergeCell ref="AF2:AJ4"/>
    <mergeCell ref="AD11:AM11"/>
    <mergeCell ref="Q11:Z11"/>
    <mergeCell ref="AP11:AQ11"/>
    <mergeCell ref="A6:BB7"/>
    <mergeCell ref="AA11:AC11"/>
    <mergeCell ref="AN9:AP9"/>
    <mergeCell ref="AQ9:AR9"/>
    <mergeCell ref="AS9:AT9"/>
    <mergeCell ref="AU9:AV9"/>
    <mergeCell ref="AW9:AX9"/>
    <mergeCell ref="AY9:AZ9"/>
    <mergeCell ref="BA9:BB9"/>
    <mergeCell ref="A29:C33"/>
    <mergeCell ref="E29:R29"/>
    <mergeCell ref="S29:U29"/>
    <mergeCell ref="V29:Y29"/>
    <mergeCell ref="Z29:AA29"/>
    <mergeCell ref="AB29:AE29"/>
    <mergeCell ref="AF29:AH29"/>
    <mergeCell ref="L17:AZ17"/>
    <mergeCell ref="A21:BB21"/>
    <mergeCell ref="AF25:AH25"/>
    <mergeCell ref="AI25:AK25"/>
    <mergeCell ref="E26:R26"/>
    <mergeCell ref="S26:U26"/>
    <mergeCell ref="V26:Y26"/>
    <mergeCell ref="Z26:AA26"/>
    <mergeCell ref="AB26:AE26"/>
    <mergeCell ref="AF26:AH26"/>
    <mergeCell ref="E23:R23"/>
    <mergeCell ref="S23:U23"/>
    <mergeCell ref="S24:U24"/>
    <mergeCell ref="AN29:AR33"/>
    <mergeCell ref="AS29:BB33"/>
    <mergeCell ref="E30:R30"/>
    <mergeCell ref="AS23:BB23"/>
    <mergeCell ref="S30:U30"/>
    <mergeCell ref="V30:Y30"/>
    <mergeCell ref="Z30:AA30"/>
    <mergeCell ref="AB30:AE30"/>
    <mergeCell ref="AF30:AH30"/>
    <mergeCell ref="AI30:AK30"/>
    <mergeCell ref="AI31:AK31"/>
    <mergeCell ref="E32:R32"/>
    <mergeCell ref="S32:U32"/>
    <mergeCell ref="V32:Y32"/>
    <mergeCell ref="Z32:AA32"/>
    <mergeCell ref="AB32:AE32"/>
    <mergeCell ref="AF32:AH32"/>
    <mergeCell ref="AI32:AK32"/>
    <mergeCell ref="E31:R31"/>
    <mergeCell ref="S31:U31"/>
    <mergeCell ref="V31:Y31"/>
    <mergeCell ref="Z31:AA31"/>
    <mergeCell ref="AB31:AE31"/>
    <mergeCell ref="AF31:AH31"/>
    <mergeCell ref="AI33:AK33"/>
    <mergeCell ref="A34:C38"/>
    <mergeCell ref="E34:R34"/>
    <mergeCell ref="S34:U34"/>
    <mergeCell ref="V34:Y34"/>
    <mergeCell ref="Z34:AA34"/>
    <mergeCell ref="AB34:AE34"/>
    <mergeCell ref="AF34:AH34"/>
    <mergeCell ref="AI34:AK34"/>
    <mergeCell ref="S36:U36"/>
    <mergeCell ref="AI38:AK38"/>
    <mergeCell ref="AI37:AK37"/>
    <mergeCell ref="E33:R33"/>
    <mergeCell ref="S33:U33"/>
    <mergeCell ref="V33:Y33"/>
    <mergeCell ref="Z33:AA33"/>
    <mergeCell ref="AB33:AE33"/>
    <mergeCell ref="AF33:AH33"/>
    <mergeCell ref="V38:Y38"/>
    <mergeCell ref="Z38:AA38"/>
    <mergeCell ref="AB38:AE38"/>
    <mergeCell ref="AF38:AH38"/>
    <mergeCell ref="E38:R38"/>
    <mergeCell ref="S38:U38"/>
    <mergeCell ref="D29:D33"/>
    <mergeCell ref="D34:D38"/>
    <mergeCell ref="AI29:AK29"/>
    <mergeCell ref="AN34:AR38"/>
    <mergeCell ref="AS34:BB38"/>
    <mergeCell ref="E35:R35"/>
    <mergeCell ref="S35:U35"/>
    <mergeCell ref="V35:Y35"/>
    <mergeCell ref="Z35:AA35"/>
    <mergeCell ref="AB35:AE35"/>
    <mergeCell ref="AF35:AH35"/>
    <mergeCell ref="AI35:AK35"/>
    <mergeCell ref="E36:R36"/>
    <mergeCell ref="V36:Y36"/>
    <mergeCell ref="Z36:AA36"/>
    <mergeCell ref="AB36:AE36"/>
    <mergeCell ref="AF36:AH36"/>
    <mergeCell ref="AI36:AK36"/>
    <mergeCell ref="E37:R37"/>
    <mergeCell ref="S37:U37"/>
    <mergeCell ref="V37:Y37"/>
    <mergeCell ref="Z37:AA37"/>
    <mergeCell ref="AB37:AE37"/>
    <mergeCell ref="AF37:AH37"/>
    <mergeCell ref="AN39:AR43"/>
    <mergeCell ref="AS39:BB43"/>
    <mergeCell ref="E40:R40"/>
    <mergeCell ref="S40:U40"/>
    <mergeCell ref="V40:Y40"/>
    <mergeCell ref="Z40:AA40"/>
    <mergeCell ref="AB40:AE40"/>
    <mergeCell ref="AF40:AH40"/>
    <mergeCell ref="A39:C43"/>
    <mergeCell ref="E39:R39"/>
    <mergeCell ref="S39:U39"/>
    <mergeCell ref="V39:Y39"/>
    <mergeCell ref="Z39:AA39"/>
    <mergeCell ref="AB39:AE39"/>
    <mergeCell ref="E42:R42"/>
    <mergeCell ref="S42:U42"/>
    <mergeCell ref="V42:Y42"/>
    <mergeCell ref="Z42:AA42"/>
    <mergeCell ref="AI40:AK40"/>
    <mergeCell ref="E41:R41"/>
    <mergeCell ref="S41:U41"/>
    <mergeCell ref="V41:Y41"/>
    <mergeCell ref="Z41:AA41"/>
    <mergeCell ref="AB41:AE41"/>
    <mergeCell ref="AF41:AH41"/>
    <mergeCell ref="AI41:AK41"/>
    <mergeCell ref="AF39:AH39"/>
    <mergeCell ref="AI39:AK39"/>
    <mergeCell ref="AB42:AE42"/>
    <mergeCell ref="AF42:AH42"/>
    <mergeCell ref="AI42:AK42"/>
    <mergeCell ref="E43:R43"/>
    <mergeCell ref="S43:U43"/>
    <mergeCell ref="V43:Y43"/>
    <mergeCell ref="Z43:AA43"/>
    <mergeCell ref="AB43:AE43"/>
    <mergeCell ref="AF43:AH43"/>
    <mergeCell ref="AI43:AK43"/>
    <mergeCell ref="AN44:AR48"/>
    <mergeCell ref="AS44:BB48"/>
    <mergeCell ref="E45:R45"/>
    <mergeCell ref="S45:U45"/>
    <mergeCell ref="V45:Y45"/>
    <mergeCell ref="Z45:AA45"/>
    <mergeCell ref="AB45:AE45"/>
    <mergeCell ref="AF45:AH45"/>
    <mergeCell ref="A44:C48"/>
    <mergeCell ref="E44:R44"/>
    <mergeCell ref="S44:U44"/>
    <mergeCell ref="V44:Y44"/>
    <mergeCell ref="Z44:AA44"/>
    <mergeCell ref="AB44:AE44"/>
    <mergeCell ref="E47:R47"/>
    <mergeCell ref="S47:U47"/>
    <mergeCell ref="V47:Y47"/>
    <mergeCell ref="Z47:AA47"/>
    <mergeCell ref="AI45:AK45"/>
    <mergeCell ref="E46:R46"/>
    <mergeCell ref="S46:U46"/>
    <mergeCell ref="V46:Y46"/>
    <mergeCell ref="Z46:AA46"/>
    <mergeCell ref="AB46:AE46"/>
    <mergeCell ref="AF46:AH46"/>
    <mergeCell ref="AI46:AK46"/>
    <mergeCell ref="AF44:AH44"/>
    <mergeCell ref="AI44:AK44"/>
    <mergeCell ref="AB47:AE47"/>
    <mergeCell ref="AF47:AH47"/>
    <mergeCell ref="AI47:AK47"/>
    <mergeCell ref="E48:R48"/>
    <mergeCell ref="S48:U48"/>
    <mergeCell ref="V48:Y48"/>
    <mergeCell ref="Z48:AA48"/>
    <mergeCell ref="AB48:AE48"/>
    <mergeCell ref="AF48:AH48"/>
    <mergeCell ref="AI48:AK48"/>
    <mergeCell ref="AN49:AR53"/>
    <mergeCell ref="AS49:BB53"/>
    <mergeCell ref="E50:R50"/>
    <mergeCell ref="S50:U50"/>
    <mergeCell ref="V50:Y50"/>
    <mergeCell ref="Z50:AA50"/>
    <mergeCell ref="AB50:AE50"/>
    <mergeCell ref="AF50:AH50"/>
    <mergeCell ref="A49:C53"/>
    <mergeCell ref="E49:R49"/>
    <mergeCell ref="S49:U49"/>
    <mergeCell ref="V49:Y49"/>
    <mergeCell ref="Z49:AA49"/>
    <mergeCell ref="AB49:AE49"/>
    <mergeCell ref="E52:R52"/>
    <mergeCell ref="S52:U52"/>
    <mergeCell ref="V52:Y52"/>
    <mergeCell ref="Z52:AA52"/>
    <mergeCell ref="AI50:AK50"/>
    <mergeCell ref="E51:R51"/>
    <mergeCell ref="S51:U51"/>
    <mergeCell ref="V51:Y51"/>
    <mergeCell ref="Z51:AA51"/>
    <mergeCell ref="AB51:AE51"/>
    <mergeCell ref="AF51:AH51"/>
    <mergeCell ref="AI51:AK51"/>
    <mergeCell ref="AF49:AH49"/>
    <mergeCell ref="AI49:AK49"/>
    <mergeCell ref="AB52:AE52"/>
    <mergeCell ref="AF52:AH52"/>
    <mergeCell ref="AI52:AK52"/>
    <mergeCell ref="E53:R53"/>
    <mergeCell ref="S53:U53"/>
    <mergeCell ref="V53:Y53"/>
    <mergeCell ref="Z53:AA53"/>
    <mergeCell ref="AB53:AE53"/>
    <mergeCell ref="AF53:AH53"/>
    <mergeCell ref="AI53:AK53"/>
    <mergeCell ref="AN54:AR58"/>
    <mergeCell ref="AS54:BB58"/>
    <mergeCell ref="E55:R55"/>
    <mergeCell ref="S55:U55"/>
    <mergeCell ref="V55:Y55"/>
    <mergeCell ref="Z55:AA55"/>
    <mergeCell ref="AB55:AE55"/>
    <mergeCell ref="AF55:AH55"/>
    <mergeCell ref="A54:C58"/>
    <mergeCell ref="E54:R54"/>
    <mergeCell ref="S54:U54"/>
    <mergeCell ref="V54:Y54"/>
    <mergeCell ref="Z54:AA54"/>
    <mergeCell ref="AB54:AE54"/>
    <mergeCell ref="E57:R57"/>
    <mergeCell ref="S57:U57"/>
    <mergeCell ref="V57:Y57"/>
    <mergeCell ref="Z57:AA57"/>
    <mergeCell ref="AI55:AK55"/>
    <mergeCell ref="E56:R56"/>
    <mergeCell ref="S56:U56"/>
    <mergeCell ref="V56:Y56"/>
    <mergeCell ref="Z56:AA56"/>
    <mergeCell ref="AB56:AE56"/>
    <mergeCell ref="AF56:AH56"/>
    <mergeCell ref="AI56:AK56"/>
    <mergeCell ref="AF54:AH54"/>
    <mergeCell ref="AI54:AK54"/>
    <mergeCell ref="AB57:AE57"/>
    <mergeCell ref="AF57:AH57"/>
    <mergeCell ref="AI57:AK57"/>
    <mergeCell ref="E58:R58"/>
    <mergeCell ref="S58:U58"/>
    <mergeCell ref="V58:Y58"/>
    <mergeCell ref="Z58:AA58"/>
    <mergeCell ref="AB58:AE58"/>
    <mergeCell ref="AF58:AH58"/>
    <mergeCell ref="AI58:AK58"/>
    <mergeCell ref="AN59:AR63"/>
    <mergeCell ref="AS59:BB63"/>
    <mergeCell ref="E60:R60"/>
    <mergeCell ref="S60:U60"/>
    <mergeCell ref="V60:Y60"/>
    <mergeCell ref="Z60:AA60"/>
    <mergeCell ref="AB60:AE60"/>
    <mergeCell ref="AF60:AH60"/>
    <mergeCell ref="A59:C63"/>
    <mergeCell ref="E59:R59"/>
    <mergeCell ref="S59:U59"/>
    <mergeCell ref="V59:Y59"/>
    <mergeCell ref="Z59:AA59"/>
    <mergeCell ref="AB59:AE59"/>
    <mergeCell ref="E62:R62"/>
    <mergeCell ref="S62:U62"/>
    <mergeCell ref="V62:Y62"/>
    <mergeCell ref="Z62:AA62"/>
    <mergeCell ref="AI60:AK60"/>
    <mergeCell ref="E61:R61"/>
    <mergeCell ref="S61:U61"/>
    <mergeCell ref="V61:Y61"/>
    <mergeCell ref="Z61:AA61"/>
    <mergeCell ref="AB61:AE61"/>
    <mergeCell ref="AF61:AH61"/>
    <mergeCell ref="AI61:AK61"/>
    <mergeCell ref="AF59:AH59"/>
    <mergeCell ref="AI59:AK59"/>
    <mergeCell ref="AB62:AE62"/>
    <mergeCell ref="AF62:AH62"/>
    <mergeCell ref="AI62:AK62"/>
    <mergeCell ref="E63:R63"/>
    <mergeCell ref="S63:U63"/>
    <mergeCell ref="V63:Y63"/>
    <mergeCell ref="Z63:AA63"/>
    <mergeCell ref="AB63:AE63"/>
    <mergeCell ref="AF63:AH63"/>
    <mergeCell ref="AI63:AK63"/>
    <mergeCell ref="AN64:AR68"/>
    <mergeCell ref="AS64:BB68"/>
    <mergeCell ref="E65:R65"/>
    <mergeCell ref="S65:U65"/>
    <mergeCell ref="V65:Y65"/>
    <mergeCell ref="Z65:AA65"/>
    <mergeCell ref="AB65:AE65"/>
    <mergeCell ref="AF65:AH65"/>
    <mergeCell ref="A64:C68"/>
    <mergeCell ref="E64:R64"/>
    <mergeCell ref="S64:U64"/>
    <mergeCell ref="V64:Y64"/>
    <mergeCell ref="Z64:AA64"/>
    <mergeCell ref="AB64:AE64"/>
    <mergeCell ref="E67:R67"/>
    <mergeCell ref="S67:U67"/>
    <mergeCell ref="V67:Y67"/>
    <mergeCell ref="Z67:AA67"/>
    <mergeCell ref="AI65:AK65"/>
    <mergeCell ref="E66:R66"/>
    <mergeCell ref="S66:U66"/>
    <mergeCell ref="V66:Y66"/>
    <mergeCell ref="Z66:AA66"/>
    <mergeCell ref="AB66:AE66"/>
    <mergeCell ref="AF66:AH66"/>
    <mergeCell ref="AI66:AK66"/>
    <mergeCell ref="AF64:AH64"/>
    <mergeCell ref="AI64:AK64"/>
    <mergeCell ref="AB67:AE67"/>
    <mergeCell ref="AF67:AH67"/>
    <mergeCell ref="AI67:AK67"/>
    <mergeCell ref="E68:R68"/>
    <mergeCell ref="S68:U68"/>
    <mergeCell ref="V68:Y68"/>
    <mergeCell ref="Z68:AA68"/>
    <mergeCell ref="AB68:AE68"/>
    <mergeCell ref="AF68:AH68"/>
    <mergeCell ref="AI68:AK68"/>
    <mergeCell ref="AS69:BB73"/>
    <mergeCell ref="AB70:AE70"/>
    <mergeCell ref="AF70:AH70"/>
    <mergeCell ref="A69:C73"/>
    <mergeCell ref="E69:R69"/>
    <mergeCell ref="S69:U69"/>
    <mergeCell ref="V69:Y69"/>
    <mergeCell ref="Z69:AA69"/>
    <mergeCell ref="AB69:AE69"/>
    <mergeCell ref="E72:R72"/>
    <mergeCell ref="S72:U72"/>
    <mergeCell ref="V72:Y72"/>
    <mergeCell ref="Z72:AA72"/>
    <mergeCell ref="AI70:AK70"/>
    <mergeCell ref="E71:R71"/>
    <mergeCell ref="S71:U71"/>
    <mergeCell ref="V71:Y71"/>
    <mergeCell ref="Z71:AA71"/>
    <mergeCell ref="AB71:AE71"/>
    <mergeCell ref="E70:R70"/>
    <mergeCell ref="S70:U70"/>
    <mergeCell ref="V70:Y70"/>
    <mergeCell ref="Z70:AA70"/>
    <mergeCell ref="L19:AF19"/>
    <mergeCell ref="D39:D43"/>
    <mergeCell ref="D44:D48"/>
    <mergeCell ref="D49:D53"/>
    <mergeCell ref="D54:D58"/>
    <mergeCell ref="D59:D63"/>
    <mergeCell ref="D64:D68"/>
    <mergeCell ref="D69:D73"/>
    <mergeCell ref="A79:BB79"/>
    <mergeCell ref="AF71:AH71"/>
    <mergeCell ref="AI71:AK71"/>
    <mergeCell ref="AF69:AH69"/>
    <mergeCell ref="AI69:AK69"/>
    <mergeCell ref="AB72:AE72"/>
    <mergeCell ref="AF72:AH72"/>
    <mergeCell ref="AI72:AK72"/>
    <mergeCell ref="E73:R73"/>
    <mergeCell ref="S73:U73"/>
    <mergeCell ref="V73:Y73"/>
    <mergeCell ref="Z73:AA73"/>
    <mergeCell ref="AB73:AE73"/>
    <mergeCell ref="AF73:AH73"/>
    <mergeCell ref="AI73:AK73"/>
    <mergeCell ref="AN69:AR73"/>
  </mergeCells>
  <phoneticPr fontId="2"/>
  <conditionalFormatting sqref="AQ9:AR9">
    <cfRule type="expression" dxfId="10" priority="5">
      <formula>$AQ$9=1</formula>
    </cfRule>
    <cfRule type="expression" dxfId="9" priority="8">
      <formula>$AN$9=1</formula>
    </cfRule>
  </conditionalFormatting>
  <conditionalFormatting sqref="Q11:Z11">
    <cfRule type="cellIs" dxfId="8" priority="7" operator="between">
      <formula>43586</formula>
      <formula>43830</formula>
    </cfRule>
  </conditionalFormatting>
  <conditionalFormatting sqref="AD11:AM11">
    <cfRule type="cellIs" dxfId="7" priority="6" operator="between">
      <formula>43586</formula>
      <formula>43830</formula>
    </cfRule>
  </conditionalFormatting>
  <dataValidations count="8">
    <dataValidation type="whole" imeMode="off" allowBlank="1" showInputMessage="1" showErrorMessage="1" sqref="AY9:AZ9">
      <formula1>1</formula1>
      <formula2>31</formula2>
    </dataValidation>
    <dataValidation type="whole" imeMode="off" allowBlank="1" showInputMessage="1" showErrorMessage="1" sqref="AU9:AV9">
      <formula1>1</formula1>
      <formula2>12</formula2>
    </dataValidation>
    <dataValidation imeMode="off" allowBlank="1" showInputMessage="1" showErrorMessage="1" sqref="AQ9:AR9 AI24:AK78"/>
    <dataValidation errorStyle="information" imeMode="hiragana" allowBlank="1" showInputMessage="1" showErrorMessage="1" errorTitle="確認" error="リストにない元号ですが、よろしいですか？" sqref="AN9:AP9"/>
    <dataValidation type="date" imeMode="off" allowBlank="1" showInputMessage="1" showErrorMessage="1" sqref="AD11:AM11 Q11:Z11">
      <formula1>44501</formula1>
      <formula2>54878</formula2>
    </dataValidation>
    <dataValidation type="list" imeMode="hiragana" allowBlank="1" showInputMessage="1" showErrorMessage="1" sqref="S24:U78">
      <formula1>"有,無"</formula1>
    </dataValidation>
    <dataValidation imeMode="hiragana" allowBlank="1" showInputMessage="1" showErrorMessage="1" sqref="AS24:BB78"/>
    <dataValidation type="time" imeMode="off" allowBlank="1" showInputMessage="1" showErrorMessage="1" sqref="AB24:AE78 V24:Y78">
      <formula1>0</formula1>
      <formula2>0.999305555555556</formula2>
    </dataValidation>
  </dataValidations>
  <printOptions horizontalCentered="1"/>
  <pageMargins left="0.78740157480314965" right="0.78740157480314965" top="0.39370078740157483" bottom="0.39370078740157483" header="0" footer="0"/>
  <pageSetup paperSize="9" scale="92" orientation="portrait" blackAndWhite="1" horizontalDpi="4294967294" verticalDpi="4294967294" r:id="rId1"/>
  <drawing r:id="rId2"/>
  <legacyDrawing r:id="rId3"/>
  <extLst>
    <ext xmlns:x14="http://schemas.microsoft.com/office/spreadsheetml/2009/9/main" uri="{CCE6A557-97BC-4b89-ADB6-D9C93CAAB3DF}">
      <x14:dataValidations xmlns:xm="http://schemas.microsoft.com/office/excel/2006/main" count="2">
        <x14:dataValidation type="list" imeMode="off" allowBlank="1" showInputMessage="1" showErrorMessage="1">
          <x14:formula1>
            <xm:f>DATA!$A$2:$A$9</xm:f>
          </x14:formula1>
          <xm:sqref>L13:Q13</xm:sqref>
        </x14:dataValidation>
        <x14:dataValidation type="list" imeMode="hiragana" allowBlank="1" showInputMessage="1" showErrorMessage="1">
          <x14:formula1>
            <xm:f>DATA!$D$14:$D$20</xm:f>
          </x14:formula1>
          <xm:sqref>E24:R78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BE54"/>
  <sheetViews>
    <sheetView showGridLines="0" view="pageBreakPreview" zoomScaleNormal="100" zoomScaleSheetLayoutView="100" workbookViewId="0">
      <selection activeCell="T29" sqref="T29:W29"/>
    </sheetView>
  </sheetViews>
  <sheetFormatPr defaultRowHeight="13.5"/>
  <cols>
    <col min="1" max="55" width="1.625" style="1" customWidth="1"/>
    <col min="56" max="56" width="9" style="1"/>
    <col min="57" max="57" width="0" style="1" hidden="1" customWidth="1"/>
    <col min="58" max="16384" width="9" style="1"/>
  </cols>
  <sheetData>
    <row r="1" spans="1:55" ht="15" customHeight="1">
      <c r="AJ1" s="19"/>
      <c r="AK1" s="19"/>
      <c r="AL1" s="19"/>
      <c r="AM1" s="74"/>
      <c r="AN1" s="74"/>
      <c r="AO1" s="180" t="s">
        <v>126</v>
      </c>
      <c r="AP1" s="180"/>
      <c r="AQ1" s="180"/>
      <c r="AR1" s="504"/>
      <c r="AS1" s="504"/>
      <c r="AT1" s="155" t="s">
        <v>2</v>
      </c>
      <c r="AU1" s="155"/>
      <c r="AV1" s="504"/>
      <c r="AW1" s="504"/>
      <c r="AX1" s="155" t="s">
        <v>1</v>
      </c>
      <c r="AY1" s="155"/>
      <c r="AZ1" s="504"/>
      <c r="BA1" s="504"/>
      <c r="BB1" s="155" t="s">
        <v>127</v>
      </c>
      <c r="BC1" s="155"/>
    </row>
    <row r="2" spans="1:55" ht="15" customHeight="1"/>
    <row r="3" spans="1:55" ht="15" customHeight="1"/>
    <row r="4" spans="1:55" ht="15" customHeight="1"/>
    <row r="5" spans="1:55" ht="15" customHeight="1">
      <c r="W5" s="163" t="s">
        <v>37</v>
      </c>
      <c r="X5" s="163"/>
      <c r="Y5" s="163"/>
      <c r="Z5" s="163"/>
      <c r="AA5" s="163"/>
      <c r="AB5" s="163"/>
      <c r="AC5" s="163"/>
      <c r="AD5" s="163"/>
      <c r="AE5" s="163"/>
      <c r="AH5" s="503" t="str">
        <f>IF(申込書!$AC$8="","",申込書!$AC$8)</f>
        <v/>
      </c>
      <c r="AI5" s="503"/>
      <c r="AJ5" s="503"/>
      <c r="AK5" s="503"/>
      <c r="AL5" s="503"/>
      <c r="AM5" s="503"/>
      <c r="AN5" s="503"/>
      <c r="AO5" s="503"/>
      <c r="AP5" s="503"/>
      <c r="AQ5" s="503"/>
      <c r="AR5" s="503"/>
      <c r="AS5" s="503"/>
      <c r="AT5" s="503"/>
      <c r="AU5" s="503"/>
      <c r="AV5" s="503"/>
      <c r="AW5" s="503"/>
      <c r="AX5" s="503"/>
      <c r="AY5" s="503"/>
      <c r="AZ5" s="503"/>
      <c r="BA5" s="503"/>
      <c r="BB5" s="503"/>
      <c r="BC5" s="503"/>
    </row>
    <row r="6" spans="1:55" ht="15" customHeight="1">
      <c r="W6" s="89"/>
      <c r="X6" s="89"/>
      <c r="Y6" s="89"/>
      <c r="Z6" s="89"/>
      <c r="AA6" s="89"/>
      <c r="AB6" s="89"/>
      <c r="AC6" s="89"/>
      <c r="AD6" s="89"/>
      <c r="AE6" s="89"/>
      <c r="AH6" s="503"/>
      <c r="AI6" s="503"/>
      <c r="AJ6" s="503"/>
      <c r="AK6" s="503"/>
      <c r="AL6" s="503"/>
      <c r="AM6" s="503"/>
      <c r="AN6" s="503"/>
      <c r="AO6" s="503"/>
      <c r="AP6" s="503"/>
      <c r="AQ6" s="503"/>
      <c r="AR6" s="503"/>
      <c r="AS6" s="503"/>
      <c r="AT6" s="503"/>
      <c r="AU6" s="503"/>
      <c r="AV6" s="503"/>
      <c r="AW6" s="503"/>
      <c r="AX6" s="503"/>
      <c r="AY6" s="503"/>
      <c r="AZ6" s="503"/>
      <c r="BA6" s="503"/>
      <c r="BB6" s="503"/>
      <c r="BC6" s="503"/>
    </row>
    <row r="7" spans="1:55" ht="15" customHeight="1">
      <c r="W7" s="163" t="s">
        <v>4</v>
      </c>
      <c r="X7" s="163"/>
      <c r="Y7" s="163"/>
      <c r="Z7" s="163"/>
      <c r="AA7" s="163"/>
      <c r="AB7" s="163"/>
      <c r="AC7" s="163"/>
      <c r="AD7" s="163"/>
      <c r="AE7" s="163"/>
      <c r="AH7" s="503" t="str">
        <f>IF(申込書!AC11="","",申込書!AC11)</f>
        <v/>
      </c>
      <c r="AI7" s="503"/>
      <c r="AJ7" s="503"/>
      <c r="AK7" s="503"/>
      <c r="AL7" s="503"/>
      <c r="AM7" s="503"/>
      <c r="AN7" s="503"/>
      <c r="AO7" s="503"/>
      <c r="AP7" s="503"/>
      <c r="AQ7" s="503"/>
      <c r="AR7" s="503"/>
      <c r="AS7" s="503"/>
      <c r="AT7" s="503"/>
      <c r="AU7" s="503"/>
      <c r="AV7" s="503"/>
      <c r="AW7" s="503"/>
      <c r="AX7" s="503"/>
      <c r="AY7" s="503"/>
      <c r="AZ7" s="503"/>
      <c r="BA7" s="503"/>
      <c r="BB7" s="503"/>
      <c r="BC7" s="503"/>
    </row>
    <row r="8" spans="1:55" ht="15" customHeight="1">
      <c r="W8" s="89"/>
      <c r="X8" s="89"/>
      <c r="Y8" s="89"/>
      <c r="Z8" s="89"/>
      <c r="AA8" s="89"/>
      <c r="AB8" s="89"/>
      <c r="AC8" s="89"/>
      <c r="AD8" s="89"/>
      <c r="AE8" s="89"/>
      <c r="AH8" s="503"/>
      <c r="AI8" s="503"/>
      <c r="AJ8" s="503"/>
      <c r="AK8" s="503"/>
      <c r="AL8" s="503"/>
      <c r="AM8" s="503"/>
      <c r="AN8" s="503"/>
      <c r="AO8" s="503"/>
      <c r="AP8" s="503"/>
      <c r="AQ8" s="503"/>
      <c r="AR8" s="503"/>
      <c r="AS8" s="503"/>
      <c r="AT8" s="503"/>
      <c r="AU8" s="503"/>
      <c r="AV8" s="503"/>
      <c r="AW8" s="503"/>
      <c r="AX8" s="503"/>
      <c r="AY8" s="503"/>
      <c r="AZ8" s="503"/>
      <c r="BA8" s="503"/>
      <c r="BB8" s="503"/>
      <c r="BC8" s="503"/>
    </row>
    <row r="9" spans="1:55" ht="15" customHeight="1">
      <c r="W9" s="163" t="s">
        <v>149</v>
      </c>
      <c r="X9" s="163"/>
      <c r="Y9" s="163"/>
      <c r="Z9" s="163"/>
      <c r="AA9" s="163"/>
      <c r="AB9" s="163"/>
      <c r="AC9" s="163"/>
      <c r="AD9" s="163"/>
      <c r="AE9" s="163"/>
      <c r="AH9" s="158"/>
      <c r="AI9" s="158"/>
      <c r="AJ9" s="158"/>
      <c r="AK9" s="158"/>
      <c r="AL9" s="158"/>
      <c r="AM9" s="158"/>
      <c r="AN9" s="158"/>
      <c r="AO9" s="158"/>
      <c r="AP9" s="158"/>
      <c r="AQ9" s="158"/>
      <c r="AR9" s="158"/>
      <c r="AS9" s="158"/>
      <c r="AT9" s="158"/>
      <c r="AU9" s="158"/>
      <c r="AV9" s="158"/>
      <c r="AW9" s="158"/>
      <c r="AX9" s="158"/>
      <c r="AY9" s="158"/>
      <c r="AZ9" s="158"/>
      <c r="BA9" s="158"/>
      <c r="BB9" s="158"/>
      <c r="BC9" s="158"/>
    </row>
    <row r="10" spans="1:55" ht="15" customHeight="1">
      <c r="W10" s="89"/>
      <c r="X10" s="89"/>
      <c r="Y10" s="89"/>
      <c r="Z10" s="89"/>
      <c r="AA10" s="89"/>
      <c r="AB10" s="89"/>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row>
    <row r="11" spans="1:55" ht="15" customHeight="1"/>
    <row r="12" spans="1:55" ht="15" customHeight="1">
      <c r="A12" s="499" t="s">
        <v>242</v>
      </c>
      <c r="B12" s="499"/>
      <c r="C12" s="499"/>
      <c r="D12" s="499"/>
      <c r="E12" s="499"/>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499"/>
      <c r="AM12" s="499"/>
      <c r="AN12" s="499"/>
      <c r="AO12" s="499"/>
      <c r="AP12" s="499"/>
      <c r="AQ12" s="499"/>
      <c r="AR12" s="499"/>
      <c r="AS12" s="499"/>
      <c r="AT12" s="499"/>
      <c r="AU12" s="499"/>
      <c r="AV12" s="499"/>
      <c r="AW12" s="499"/>
      <c r="AX12" s="499"/>
      <c r="AY12" s="499"/>
      <c r="AZ12" s="499"/>
      <c r="BA12" s="499"/>
      <c r="BB12" s="499"/>
      <c r="BC12" s="499"/>
    </row>
    <row r="13" spans="1:55" ht="15" customHeight="1"/>
    <row r="14" spans="1:55" ht="15" customHeight="1">
      <c r="A14" s="1" t="s">
        <v>150</v>
      </c>
    </row>
    <row r="15" spans="1:55" ht="15" customHeight="1"/>
    <row r="16" spans="1:55" ht="15" customHeight="1">
      <c r="A16" s="1" t="s">
        <v>151</v>
      </c>
      <c r="K16" s="500" t="s">
        <v>126</v>
      </c>
      <c r="L16" s="500"/>
      <c r="M16" s="500"/>
      <c r="N16" s="501"/>
      <c r="O16" s="501"/>
      <c r="P16" s="502" t="s">
        <v>2</v>
      </c>
      <c r="Q16" s="502"/>
      <c r="R16" s="501"/>
      <c r="S16" s="501"/>
      <c r="T16" s="502" t="s">
        <v>1</v>
      </c>
      <c r="U16" s="502"/>
      <c r="V16" s="501"/>
      <c r="W16" s="501"/>
      <c r="X16" s="502" t="s">
        <v>127</v>
      </c>
      <c r="Y16" s="502"/>
    </row>
    <row r="17" spans="1:57" ht="15" customHeight="1"/>
    <row r="18" spans="1:57" ht="15" customHeight="1">
      <c r="A18" s="1" t="s">
        <v>152</v>
      </c>
      <c r="K18" s="492"/>
      <c r="L18" s="492"/>
      <c r="M18" s="492"/>
      <c r="N18" s="492"/>
      <c r="O18" s="492"/>
      <c r="P18" s="492"/>
      <c r="Q18" s="492"/>
      <c r="R18" s="492"/>
      <c r="S18" s="492"/>
      <c r="T18" s="492"/>
      <c r="U18" s="492"/>
      <c r="V18" s="492"/>
      <c r="W18" s="492"/>
      <c r="X18" s="492"/>
      <c r="Y18" s="492"/>
      <c r="Z18" s="492"/>
      <c r="AA18" s="492"/>
      <c r="AB18" s="492"/>
      <c r="AC18" s="492"/>
      <c r="AD18" s="492"/>
      <c r="AE18" s="492"/>
      <c r="AF18" s="492"/>
      <c r="AG18" s="492"/>
      <c r="AH18" s="492"/>
      <c r="AI18" s="492"/>
      <c r="AJ18" s="492"/>
      <c r="AK18" s="492"/>
      <c r="AL18" s="492"/>
      <c r="AM18" s="492"/>
      <c r="AN18" s="492"/>
      <c r="AO18" s="492"/>
      <c r="AP18" s="492"/>
      <c r="AQ18" s="492"/>
      <c r="AR18" s="492"/>
      <c r="AS18" s="492"/>
      <c r="AT18" s="492"/>
      <c r="AU18" s="492"/>
      <c r="AV18" s="492"/>
      <c r="AW18" s="492"/>
      <c r="AX18" s="492"/>
      <c r="AY18" s="492"/>
      <c r="AZ18" s="492"/>
      <c r="BA18" s="492"/>
      <c r="BB18" s="492"/>
      <c r="BC18" s="492"/>
    </row>
    <row r="19" spans="1:57" ht="15" customHeight="1"/>
    <row r="20" spans="1:57" ht="15" customHeight="1" thickBot="1">
      <c r="A20" s="1" t="s">
        <v>153</v>
      </c>
    </row>
    <row r="21" spans="1:57" ht="15" customHeight="1" thickBot="1">
      <c r="A21" s="493" t="s">
        <v>154</v>
      </c>
      <c r="B21" s="494"/>
      <c r="C21" s="494"/>
      <c r="D21" s="494"/>
      <c r="E21" s="494"/>
      <c r="F21" s="494"/>
      <c r="G21" s="494"/>
      <c r="H21" s="494"/>
      <c r="I21" s="494"/>
      <c r="J21" s="494"/>
      <c r="K21" s="494"/>
      <c r="L21" s="495"/>
      <c r="M21" s="496" t="s">
        <v>155</v>
      </c>
      <c r="N21" s="494"/>
      <c r="O21" s="494"/>
      <c r="P21" s="494"/>
      <c r="Q21" s="494"/>
      <c r="R21" s="494"/>
      <c r="S21" s="495"/>
      <c r="T21" s="497" t="s">
        <v>156</v>
      </c>
      <c r="U21" s="497"/>
      <c r="V21" s="497"/>
      <c r="W21" s="497"/>
      <c r="X21" s="496" t="s">
        <v>112</v>
      </c>
      <c r="Y21" s="494"/>
      <c r="Z21" s="494"/>
      <c r="AA21" s="494"/>
      <c r="AB21" s="494"/>
      <c r="AC21" s="494"/>
      <c r="AD21" s="494"/>
      <c r="AE21" s="494"/>
      <c r="AF21" s="494"/>
      <c r="AG21" s="494"/>
      <c r="AH21" s="494"/>
      <c r="AI21" s="494"/>
      <c r="AJ21" s="494"/>
      <c r="AK21" s="494"/>
      <c r="AL21" s="494"/>
      <c r="AM21" s="495"/>
      <c r="AN21" s="496" t="s">
        <v>157</v>
      </c>
      <c r="AO21" s="494"/>
      <c r="AP21" s="494"/>
      <c r="AQ21" s="494"/>
      <c r="AR21" s="494"/>
      <c r="AS21" s="494"/>
      <c r="AT21" s="494"/>
      <c r="AU21" s="494"/>
      <c r="AV21" s="494"/>
      <c r="AW21" s="494"/>
      <c r="AX21" s="494"/>
      <c r="AY21" s="494"/>
      <c r="AZ21" s="494"/>
      <c r="BA21" s="494"/>
      <c r="BB21" s="494"/>
      <c r="BC21" s="498"/>
    </row>
    <row r="22" spans="1:57" ht="15" customHeight="1" thickTop="1">
      <c r="A22" s="472" t="s">
        <v>158</v>
      </c>
      <c r="B22" s="473"/>
      <c r="C22" s="473"/>
      <c r="D22" s="473"/>
      <c r="E22" s="473"/>
      <c r="F22" s="473"/>
      <c r="G22" s="473"/>
      <c r="H22" s="473"/>
      <c r="I22" s="473"/>
      <c r="J22" s="473"/>
      <c r="K22" s="473"/>
      <c r="L22" s="474"/>
      <c r="M22" s="485" t="s">
        <v>159</v>
      </c>
      <c r="N22" s="486"/>
      <c r="O22" s="486"/>
      <c r="P22" s="486"/>
      <c r="Q22" s="486"/>
      <c r="R22" s="486"/>
      <c r="S22" s="487"/>
      <c r="T22" s="488"/>
      <c r="U22" s="488"/>
      <c r="V22" s="488"/>
      <c r="W22" s="488"/>
      <c r="X22" s="489"/>
      <c r="Y22" s="490"/>
      <c r="Z22" s="490"/>
      <c r="AA22" s="490"/>
      <c r="AB22" s="491" t="s">
        <v>160</v>
      </c>
      <c r="AC22" s="491"/>
      <c r="AD22" s="490"/>
      <c r="AE22" s="490"/>
      <c r="AF22" s="490"/>
      <c r="AG22" s="490"/>
      <c r="AH22" s="100" t="s">
        <v>161</v>
      </c>
      <c r="AI22" s="475">
        <f t="shared" ref="AI22:AI48" si="0">T22*BE22</f>
        <v>0</v>
      </c>
      <c r="AJ22" s="475"/>
      <c r="AK22" s="475"/>
      <c r="AL22" s="101" t="s">
        <v>162</v>
      </c>
      <c r="AM22" s="102" t="s">
        <v>163</v>
      </c>
      <c r="AN22" s="476"/>
      <c r="AO22" s="477"/>
      <c r="AP22" s="477"/>
      <c r="AQ22" s="477"/>
      <c r="AR22" s="477"/>
      <c r="AS22" s="477"/>
      <c r="AT22" s="477"/>
      <c r="AU22" s="477"/>
      <c r="AV22" s="477"/>
      <c r="AW22" s="477"/>
      <c r="AX22" s="477"/>
      <c r="AY22" s="477"/>
      <c r="AZ22" s="477"/>
      <c r="BA22" s="477"/>
      <c r="BB22" s="477"/>
      <c r="BC22" s="478"/>
      <c r="BE22" s="96">
        <f>IF((AD22-X22)*24&gt;=6,((AD22-X22)*24)-1,(AD22-X22)*24)</f>
        <v>0</v>
      </c>
    </row>
    <row r="23" spans="1:57" ht="15" customHeight="1">
      <c r="A23" s="428"/>
      <c r="B23" s="429"/>
      <c r="C23" s="429"/>
      <c r="D23" s="429"/>
      <c r="E23" s="429"/>
      <c r="F23" s="429"/>
      <c r="G23" s="429"/>
      <c r="H23" s="429"/>
      <c r="I23" s="429"/>
      <c r="J23" s="429"/>
      <c r="K23" s="429"/>
      <c r="L23" s="430"/>
      <c r="M23" s="479" t="s">
        <v>164</v>
      </c>
      <c r="N23" s="480"/>
      <c r="O23" s="480"/>
      <c r="P23" s="480"/>
      <c r="Q23" s="480"/>
      <c r="R23" s="480"/>
      <c r="S23" s="481"/>
      <c r="T23" s="482"/>
      <c r="U23" s="482"/>
      <c r="V23" s="482"/>
      <c r="W23" s="482"/>
      <c r="X23" s="483"/>
      <c r="Y23" s="345"/>
      <c r="Z23" s="345"/>
      <c r="AA23" s="345"/>
      <c r="AB23" s="484" t="s">
        <v>160</v>
      </c>
      <c r="AC23" s="484"/>
      <c r="AD23" s="449"/>
      <c r="AE23" s="449"/>
      <c r="AF23" s="449"/>
      <c r="AG23" s="449"/>
      <c r="AH23" s="103" t="s">
        <v>161</v>
      </c>
      <c r="AI23" s="451">
        <f t="shared" si="0"/>
        <v>0</v>
      </c>
      <c r="AJ23" s="451"/>
      <c r="AK23" s="451"/>
      <c r="AL23" s="104" t="s">
        <v>162</v>
      </c>
      <c r="AM23" s="105" t="s">
        <v>163</v>
      </c>
      <c r="AN23" s="452"/>
      <c r="AO23" s="453"/>
      <c r="AP23" s="453"/>
      <c r="AQ23" s="453"/>
      <c r="AR23" s="453"/>
      <c r="AS23" s="453"/>
      <c r="AT23" s="453"/>
      <c r="AU23" s="453"/>
      <c r="AV23" s="453"/>
      <c r="AW23" s="453"/>
      <c r="AX23" s="453"/>
      <c r="AY23" s="453"/>
      <c r="AZ23" s="453"/>
      <c r="BA23" s="453"/>
      <c r="BB23" s="453"/>
      <c r="BC23" s="454"/>
      <c r="BE23" s="96">
        <f t="shared" ref="BE23:BE48" si="1">IF((AD23-X23)*24&gt;=6,((AD23-X23)*24)-1,(AD23-X23)*24)</f>
        <v>0</v>
      </c>
    </row>
    <row r="24" spans="1:57" ht="15" customHeight="1">
      <c r="A24" s="431"/>
      <c r="B24" s="432"/>
      <c r="C24" s="432"/>
      <c r="D24" s="432"/>
      <c r="E24" s="432"/>
      <c r="F24" s="432"/>
      <c r="G24" s="432"/>
      <c r="H24" s="432"/>
      <c r="I24" s="432"/>
      <c r="J24" s="432"/>
      <c r="K24" s="432"/>
      <c r="L24" s="433"/>
      <c r="M24" s="434" t="s">
        <v>165</v>
      </c>
      <c r="N24" s="435"/>
      <c r="O24" s="435"/>
      <c r="P24" s="435"/>
      <c r="Q24" s="435"/>
      <c r="R24" s="435"/>
      <c r="S24" s="436"/>
      <c r="T24" s="437"/>
      <c r="U24" s="437"/>
      <c r="V24" s="437"/>
      <c r="W24" s="437"/>
      <c r="X24" s="438"/>
      <c r="Y24" s="439"/>
      <c r="Z24" s="439"/>
      <c r="AA24" s="439"/>
      <c r="AB24" s="418" t="s">
        <v>160</v>
      </c>
      <c r="AC24" s="418"/>
      <c r="AD24" s="420"/>
      <c r="AE24" s="420"/>
      <c r="AF24" s="420"/>
      <c r="AG24" s="420"/>
      <c r="AH24" s="106" t="s">
        <v>161</v>
      </c>
      <c r="AI24" s="421">
        <f t="shared" si="0"/>
        <v>0</v>
      </c>
      <c r="AJ24" s="421"/>
      <c r="AK24" s="421"/>
      <c r="AL24" s="107" t="s">
        <v>162</v>
      </c>
      <c r="AM24" s="108" t="s">
        <v>163</v>
      </c>
      <c r="AN24" s="422"/>
      <c r="AO24" s="423"/>
      <c r="AP24" s="423"/>
      <c r="AQ24" s="423"/>
      <c r="AR24" s="423"/>
      <c r="AS24" s="423"/>
      <c r="AT24" s="423"/>
      <c r="AU24" s="423"/>
      <c r="AV24" s="423"/>
      <c r="AW24" s="423"/>
      <c r="AX24" s="423"/>
      <c r="AY24" s="423"/>
      <c r="AZ24" s="423"/>
      <c r="BA24" s="423"/>
      <c r="BB24" s="423"/>
      <c r="BC24" s="424"/>
      <c r="BE24" s="96">
        <f t="shared" si="1"/>
        <v>0</v>
      </c>
    </row>
    <row r="25" spans="1:57" ht="15" customHeight="1">
      <c r="A25" s="414" t="s">
        <v>166</v>
      </c>
      <c r="B25" s="415"/>
      <c r="C25" s="415"/>
      <c r="D25" s="415"/>
      <c r="E25" s="415"/>
      <c r="F25" s="415"/>
      <c r="G25" s="415"/>
      <c r="H25" s="415"/>
      <c r="I25" s="415"/>
      <c r="J25" s="415"/>
      <c r="K25" s="415"/>
      <c r="L25" s="416"/>
      <c r="M25" s="468" t="s">
        <v>167</v>
      </c>
      <c r="N25" s="469"/>
      <c r="O25" s="469"/>
      <c r="P25" s="469"/>
      <c r="Q25" s="469"/>
      <c r="R25" s="469"/>
      <c r="S25" s="470"/>
      <c r="T25" s="471"/>
      <c r="U25" s="471"/>
      <c r="V25" s="471"/>
      <c r="W25" s="471"/>
      <c r="X25" s="411"/>
      <c r="Y25" s="412"/>
      <c r="Z25" s="412"/>
      <c r="AA25" s="412"/>
      <c r="AB25" s="413" t="s">
        <v>160</v>
      </c>
      <c r="AC25" s="413"/>
      <c r="AD25" s="412"/>
      <c r="AE25" s="412"/>
      <c r="AF25" s="412"/>
      <c r="AG25" s="412"/>
      <c r="AH25" s="90" t="s">
        <v>161</v>
      </c>
      <c r="AI25" s="388">
        <f t="shared" si="0"/>
        <v>0</v>
      </c>
      <c r="AJ25" s="388"/>
      <c r="AK25" s="388"/>
      <c r="AL25" s="91" t="s">
        <v>162</v>
      </c>
      <c r="AM25" s="92" t="s">
        <v>163</v>
      </c>
      <c r="AN25" s="389"/>
      <c r="AO25" s="390"/>
      <c r="AP25" s="390"/>
      <c r="AQ25" s="390"/>
      <c r="AR25" s="390"/>
      <c r="AS25" s="390"/>
      <c r="AT25" s="390"/>
      <c r="AU25" s="390"/>
      <c r="AV25" s="390"/>
      <c r="AW25" s="390"/>
      <c r="AX25" s="390"/>
      <c r="AY25" s="390"/>
      <c r="AZ25" s="390"/>
      <c r="BA25" s="390"/>
      <c r="BB25" s="390"/>
      <c r="BC25" s="391"/>
      <c r="BE25" s="96">
        <f>IF((AD25-X25)*24&gt;=6,((AD25-X25)*24)-1,(AD25-X25)*24)</f>
        <v>0</v>
      </c>
    </row>
    <row r="26" spans="1:57" ht="15" customHeight="1">
      <c r="A26" s="462" t="s">
        <v>168</v>
      </c>
      <c r="B26" s="426"/>
      <c r="C26" s="426"/>
      <c r="D26" s="426"/>
      <c r="E26" s="426"/>
      <c r="F26" s="426"/>
      <c r="G26" s="426"/>
      <c r="H26" s="426"/>
      <c r="I26" s="426"/>
      <c r="J26" s="426"/>
      <c r="K26" s="426"/>
      <c r="L26" s="427"/>
      <c r="M26" s="455" t="s">
        <v>169</v>
      </c>
      <c r="N26" s="456"/>
      <c r="O26" s="456"/>
      <c r="P26" s="456"/>
      <c r="Q26" s="456"/>
      <c r="R26" s="456"/>
      <c r="S26" s="457"/>
      <c r="T26" s="458"/>
      <c r="U26" s="458"/>
      <c r="V26" s="458"/>
      <c r="W26" s="458"/>
      <c r="X26" s="459"/>
      <c r="Y26" s="460"/>
      <c r="Z26" s="460"/>
      <c r="AA26" s="460"/>
      <c r="AB26" s="461" t="s">
        <v>160</v>
      </c>
      <c r="AC26" s="461"/>
      <c r="AD26" s="460"/>
      <c r="AE26" s="460"/>
      <c r="AF26" s="460"/>
      <c r="AG26" s="460"/>
      <c r="AH26" s="97" t="s">
        <v>161</v>
      </c>
      <c r="AI26" s="440">
        <f t="shared" si="0"/>
        <v>0</v>
      </c>
      <c r="AJ26" s="440"/>
      <c r="AK26" s="440"/>
      <c r="AL26" s="98" t="s">
        <v>162</v>
      </c>
      <c r="AM26" s="99" t="s">
        <v>163</v>
      </c>
      <c r="AN26" s="441"/>
      <c r="AO26" s="442"/>
      <c r="AP26" s="442"/>
      <c r="AQ26" s="442"/>
      <c r="AR26" s="442"/>
      <c r="AS26" s="442"/>
      <c r="AT26" s="442"/>
      <c r="AU26" s="442"/>
      <c r="AV26" s="442"/>
      <c r="AW26" s="442"/>
      <c r="AX26" s="442"/>
      <c r="AY26" s="442"/>
      <c r="AZ26" s="442"/>
      <c r="BA26" s="442"/>
      <c r="BB26" s="442"/>
      <c r="BC26" s="443"/>
      <c r="BE26" s="96">
        <f t="shared" si="1"/>
        <v>0</v>
      </c>
    </row>
    <row r="27" spans="1:57" ht="15" customHeight="1">
      <c r="A27" s="428"/>
      <c r="B27" s="429"/>
      <c r="C27" s="429"/>
      <c r="D27" s="429"/>
      <c r="E27" s="429"/>
      <c r="F27" s="429"/>
      <c r="G27" s="429"/>
      <c r="H27" s="429"/>
      <c r="I27" s="429"/>
      <c r="J27" s="429"/>
      <c r="K27" s="429"/>
      <c r="L27" s="430"/>
      <c r="M27" s="444" t="s">
        <v>170</v>
      </c>
      <c r="N27" s="445"/>
      <c r="O27" s="445"/>
      <c r="P27" s="445"/>
      <c r="Q27" s="445"/>
      <c r="R27" s="445"/>
      <c r="S27" s="446"/>
      <c r="T27" s="447"/>
      <c r="U27" s="447"/>
      <c r="V27" s="447"/>
      <c r="W27" s="447"/>
      <c r="X27" s="448"/>
      <c r="Y27" s="449"/>
      <c r="Z27" s="449"/>
      <c r="AA27" s="449"/>
      <c r="AB27" s="450" t="s">
        <v>160</v>
      </c>
      <c r="AC27" s="450"/>
      <c r="AD27" s="449"/>
      <c r="AE27" s="449"/>
      <c r="AF27" s="449"/>
      <c r="AG27" s="449"/>
      <c r="AH27" s="103" t="s">
        <v>161</v>
      </c>
      <c r="AI27" s="451">
        <f t="shared" si="0"/>
        <v>0</v>
      </c>
      <c r="AJ27" s="451"/>
      <c r="AK27" s="451"/>
      <c r="AL27" s="104" t="s">
        <v>162</v>
      </c>
      <c r="AM27" s="105" t="s">
        <v>163</v>
      </c>
      <c r="AN27" s="452"/>
      <c r="AO27" s="453"/>
      <c r="AP27" s="453"/>
      <c r="AQ27" s="453"/>
      <c r="AR27" s="453"/>
      <c r="AS27" s="453"/>
      <c r="AT27" s="453"/>
      <c r="AU27" s="453"/>
      <c r="AV27" s="453"/>
      <c r="AW27" s="453"/>
      <c r="AX27" s="453"/>
      <c r="AY27" s="453"/>
      <c r="AZ27" s="453"/>
      <c r="BA27" s="453"/>
      <c r="BB27" s="453"/>
      <c r="BC27" s="454"/>
      <c r="BE27" s="96">
        <f t="shared" si="1"/>
        <v>0</v>
      </c>
    </row>
    <row r="28" spans="1:57" ht="15" customHeight="1">
      <c r="A28" s="428"/>
      <c r="B28" s="429"/>
      <c r="C28" s="429"/>
      <c r="D28" s="429"/>
      <c r="E28" s="429"/>
      <c r="F28" s="429"/>
      <c r="G28" s="429"/>
      <c r="H28" s="429"/>
      <c r="I28" s="429"/>
      <c r="J28" s="429"/>
      <c r="K28" s="429"/>
      <c r="L28" s="430"/>
      <c r="M28" s="444" t="s">
        <v>191</v>
      </c>
      <c r="N28" s="445"/>
      <c r="O28" s="445"/>
      <c r="P28" s="445"/>
      <c r="Q28" s="445"/>
      <c r="R28" s="445"/>
      <c r="S28" s="446"/>
      <c r="T28" s="447"/>
      <c r="U28" s="447"/>
      <c r="V28" s="447"/>
      <c r="W28" s="447"/>
      <c r="X28" s="448"/>
      <c r="Y28" s="449"/>
      <c r="Z28" s="449"/>
      <c r="AA28" s="449"/>
      <c r="AB28" s="450" t="s">
        <v>160</v>
      </c>
      <c r="AC28" s="450"/>
      <c r="AD28" s="449"/>
      <c r="AE28" s="449"/>
      <c r="AF28" s="449"/>
      <c r="AG28" s="449"/>
      <c r="AH28" s="103" t="s">
        <v>161</v>
      </c>
      <c r="AI28" s="451">
        <f t="shared" si="0"/>
        <v>0</v>
      </c>
      <c r="AJ28" s="451"/>
      <c r="AK28" s="451"/>
      <c r="AL28" s="104" t="s">
        <v>162</v>
      </c>
      <c r="AM28" s="105" t="s">
        <v>163</v>
      </c>
      <c r="AN28" s="452"/>
      <c r="AO28" s="453"/>
      <c r="AP28" s="453"/>
      <c r="AQ28" s="453"/>
      <c r="AR28" s="453"/>
      <c r="AS28" s="453"/>
      <c r="AT28" s="453"/>
      <c r="AU28" s="453"/>
      <c r="AV28" s="453"/>
      <c r="AW28" s="453"/>
      <c r="AX28" s="453"/>
      <c r="AY28" s="453"/>
      <c r="AZ28" s="453"/>
      <c r="BA28" s="453"/>
      <c r="BB28" s="453"/>
      <c r="BC28" s="454"/>
      <c r="BE28" s="96">
        <f t="shared" si="1"/>
        <v>0</v>
      </c>
    </row>
    <row r="29" spans="1:57" ht="15" customHeight="1">
      <c r="A29" s="428"/>
      <c r="B29" s="429"/>
      <c r="C29" s="429"/>
      <c r="D29" s="429"/>
      <c r="E29" s="429"/>
      <c r="F29" s="429"/>
      <c r="G29" s="429"/>
      <c r="H29" s="429"/>
      <c r="I29" s="429"/>
      <c r="J29" s="429"/>
      <c r="K29" s="429"/>
      <c r="L29" s="430"/>
      <c r="M29" s="444" t="s">
        <v>171</v>
      </c>
      <c r="N29" s="445"/>
      <c r="O29" s="445"/>
      <c r="P29" s="445"/>
      <c r="Q29" s="445"/>
      <c r="R29" s="445"/>
      <c r="S29" s="446"/>
      <c r="T29" s="447"/>
      <c r="U29" s="447"/>
      <c r="V29" s="447"/>
      <c r="W29" s="447"/>
      <c r="X29" s="448"/>
      <c r="Y29" s="449"/>
      <c r="Z29" s="449"/>
      <c r="AA29" s="449"/>
      <c r="AB29" s="450" t="s">
        <v>160</v>
      </c>
      <c r="AC29" s="450"/>
      <c r="AD29" s="449"/>
      <c r="AE29" s="449"/>
      <c r="AF29" s="449"/>
      <c r="AG29" s="449"/>
      <c r="AH29" s="103" t="s">
        <v>161</v>
      </c>
      <c r="AI29" s="451">
        <f t="shared" si="0"/>
        <v>0</v>
      </c>
      <c r="AJ29" s="451"/>
      <c r="AK29" s="451"/>
      <c r="AL29" s="104" t="s">
        <v>162</v>
      </c>
      <c r="AM29" s="105" t="s">
        <v>163</v>
      </c>
      <c r="AN29" s="452"/>
      <c r="AO29" s="453"/>
      <c r="AP29" s="453"/>
      <c r="AQ29" s="453"/>
      <c r="AR29" s="453"/>
      <c r="AS29" s="453"/>
      <c r="AT29" s="453"/>
      <c r="AU29" s="453"/>
      <c r="AV29" s="453"/>
      <c r="AW29" s="453"/>
      <c r="AX29" s="453"/>
      <c r="AY29" s="453"/>
      <c r="AZ29" s="453"/>
      <c r="BA29" s="453"/>
      <c r="BB29" s="453"/>
      <c r="BC29" s="454"/>
      <c r="BE29" s="96">
        <f t="shared" si="1"/>
        <v>0</v>
      </c>
    </row>
    <row r="30" spans="1:57" ht="15" customHeight="1">
      <c r="A30" s="428"/>
      <c r="B30" s="429"/>
      <c r="C30" s="429"/>
      <c r="D30" s="429"/>
      <c r="E30" s="429"/>
      <c r="F30" s="429"/>
      <c r="G30" s="429"/>
      <c r="H30" s="429"/>
      <c r="I30" s="429"/>
      <c r="J30" s="429"/>
      <c r="K30" s="429"/>
      <c r="L30" s="430"/>
      <c r="M30" s="444" t="s">
        <v>172</v>
      </c>
      <c r="N30" s="445"/>
      <c r="O30" s="445"/>
      <c r="P30" s="445"/>
      <c r="Q30" s="445"/>
      <c r="R30" s="445"/>
      <c r="S30" s="446"/>
      <c r="T30" s="447"/>
      <c r="U30" s="447"/>
      <c r="V30" s="447"/>
      <c r="W30" s="447"/>
      <c r="X30" s="448"/>
      <c r="Y30" s="449"/>
      <c r="Z30" s="449"/>
      <c r="AA30" s="449"/>
      <c r="AB30" s="450" t="s">
        <v>160</v>
      </c>
      <c r="AC30" s="450"/>
      <c r="AD30" s="449"/>
      <c r="AE30" s="449"/>
      <c r="AF30" s="449"/>
      <c r="AG30" s="449"/>
      <c r="AH30" s="103" t="s">
        <v>161</v>
      </c>
      <c r="AI30" s="451">
        <f t="shared" si="0"/>
        <v>0</v>
      </c>
      <c r="AJ30" s="451"/>
      <c r="AK30" s="451"/>
      <c r="AL30" s="104" t="s">
        <v>162</v>
      </c>
      <c r="AM30" s="105" t="s">
        <v>163</v>
      </c>
      <c r="AN30" s="452"/>
      <c r="AO30" s="453"/>
      <c r="AP30" s="453"/>
      <c r="AQ30" s="453"/>
      <c r="AR30" s="453"/>
      <c r="AS30" s="453"/>
      <c r="AT30" s="453"/>
      <c r="AU30" s="453"/>
      <c r="AV30" s="453"/>
      <c r="AW30" s="453"/>
      <c r="AX30" s="453"/>
      <c r="AY30" s="453"/>
      <c r="AZ30" s="453"/>
      <c r="BA30" s="453"/>
      <c r="BB30" s="453"/>
      <c r="BC30" s="454"/>
      <c r="BE30" s="96">
        <f t="shared" si="1"/>
        <v>0</v>
      </c>
    </row>
    <row r="31" spans="1:57" ht="15" customHeight="1">
      <c r="A31" s="431"/>
      <c r="B31" s="432"/>
      <c r="C31" s="432"/>
      <c r="D31" s="432"/>
      <c r="E31" s="432"/>
      <c r="F31" s="432"/>
      <c r="G31" s="432"/>
      <c r="H31" s="432"/>
      <c r="I31" s="432"/>
      <c r="J31" s="432"/>
      <c r="K31" s="432"/>
      <c r="L31" s="433"/>
      <c r="M31" s="434" t="s">
        <v>173</v>
      </c>
      <c r="N31" s="435"/>
      <c r="O31" s="435"/>
      <c r="P31" s="435"/>
      <c r="Q31" s="435"/>
      <c r="R31" s="435"/>
      <c r="S31" s="436"/>
      <c r="T31" s="437"/>
      <c r="U31" s="437"/>
      <c r="V31" s="437"/>
      <c r="W31" s="437"/>
      <c r="X31" s="438"/>
      <c r="Y31" s="439"/>
      <c r="Z31" s="439"/>
      <c r="AA31" s="439"/>
      <c r="AB31" s="418" t="s">
        <v>160</v>
      </c>
      <c r="AC31" s="418"/>
      <c r="AD31" s="420"/>
      <c r="AE31" s="420"/>
      <c r="AF31" s="420"/>
      <c r="AG31" s="420"/>
      <c r="AH31" s="106" t="s">
        <v>161</v>
      </c>
      <c r="AI31" s="421">
        <f t="shared" si="0"/>
        <v>0</v>
      </c>
      <c r="AJ31" s="421"/>
      <c r="AK31" s="421"/>
      <c r="AL31" s="107" t="s">
        <v>162</v>
      </c>
      <c r="AM31" s="108" t="s">
        <v>163</v>
      </c>
      <c r="AN31" s="422"/>
      <c r="AO31" s="423"/>
      <c r="AP31" s="423"/>
      <c r="AQ31" s="423"/>
      <c r="AR31" s="423"/>
      <c r="AS31" s="423"/>
      <c r="AT31" s="423"/>
      <c r="AU31" s="423"/>
      <c r="AV31" s="423"/>
      <c r="AW31" s="423"/>
      <c r="AX31" s="423"/>
      <c r="AY31" s="423"/>
      <c r="AZ31" s="423"/>
      <c r="BA31" s="423"/>
      <c r="BB31" s="423"/>
      <c r="BC31" s="424"/>
      <c r="BE31" s="96">
        <f t="shared" si="1"/>
        <v>0</v>
      </c>
    </row>
    <row r="32" spans="1:57" ht="15" customHeight="1">
      <c r="A32" s="462" t="s">
        <v>174</v>
      </c>
      <c r="B32" s="426"/>
      <c r="C32" s="426"/>
      <c r="D32" s="426"/>
      <c r="E32" s="426"/>
      <c r="F32" s="426"/>
      <c r="G32" s="426"/>
      <c r="H32" s="426"/>
      <c r="I32" s="426"/>
      <c r="J32" s="426"/>
      <c r="K32" s="426"/>
      <c r="L32" s="427"/>
      <c r="M32" s="455" t="s">
        <v>175</v>
      </c>
      <c r="N32" s="456"/>
      <c r="O32" s="456"/>
      <c r="P32" s="456"/>
      <c r="Q32" s="456"/>
      <c r="R32" s="456"/>
      <c r="S32" s="457"/>
      <c r="T32" s="458"/>
      <c r="U32" s="458"/>
      <c r="V32" s="458"/>
      <c r="W32" s="458"/>
      <c r="X32" s="459"/>
      <c r="Y32" s="460"/>
      <c r="Z32" s="460"/>
      <c r="AA32" s="460"/>
      <c r="AB32" s="461" t="s">
        <v>160</v>
      </c>
      <c r="AC32" s="461"/>
      <c r="AD32" s="460"/>
      <c r="AE32" s="460"/>
      <c r="AF32" s="460"/>
      <c r="AG32" s="460"/>
      <c r="AH32" s="97" t="s">
        <v>161</v>
      </c>
      <c r="AI32" s="440">
        <f t="shared" si="0"/>
        <v>0</v>
      </c>
      <c r="AJ32" s="440"/>
      <c r="AK32" s="440"/>
      <c r="AL32" s="98" t="s">
        <v>162</v>
      </c>
      <c r="AM32" s="99" t="s">
        <v>163</v>
      </c>
      <c r="AN32" s="441"/>
      <c r="AO32" s="442"/>
      <c r="AP32" s="442"/>
      <c r="AQ32" s="442"/>
      <c r="AR32" s="442"/>
      <c r="AS32" s="442"/>
      <c r="AT32" s="442"/>
      <c r="AU32" s="442"/>
      <c r="AV32" s="442"/>
      <c r="AW32" s="442"/>
      <c r="AX32" s="442"/>
      <c r="AY32" s="442"/>
      <c r="AZ32" s="442"/>
      <c r="BA32" s="442"/>
      <c r="BB32" s="442"/>
      <c r="BC32" s="443"/>
      <c r="BE32" s="96">
        <f t="shared" si="1"/>
        <v>0</v>
      </c>
    </row>
    <row r="33" spans="1:57" ht="15" customHeight="1">
      <c r="A33" s="428"/>
      <c r="B33" s="429"/>
      <c r="C33" s="429"/>
      <c r="D33" s="429"/>
      <c r="E33" s="429"/>
      <c r="F33" s="429"/>
      <c r="G33" s="429"/>
      <c r="H33" s="429"/>
      <c r="I33" s="429"/>
      <c r="J33" s="429"/>
      <c r="K33" s="429"/>
      <c r="L33" s="430"/>
      <c r="M33" s="444" t="s">
        <v>176</v>
      </c>
      <c r="N33" s="445"/>
      <c r="O33" s="445"/>
      <c r="P33" s="445"/>
      <c r="Q33" s="445"/>
      <c r="R33" s="445"/>
      <c r="S33" s="446"/>
      <c r="T33" s="447"/>
      <c r="U33" s="447"/>
      <c r="V33" s="447"/>
      <c r="W33" s="447"/>
      <c r="X33" s="448"/>
      <c r="Y33" s="449"/>
      <c r="Z33" s="449"/>
      <c r="AA33" s="449"/>
      <c r="AB33" s="450" t="s">
        <v>160</v>
      </c>
      <c r="AC33" s="450"/>
      <c r="AD33" s="449"/>
      <c r="AE33" s="449"/>
      <c r="AF33" s="449"/>
      <c r="AG33" s="449"/>
      <c r="AH33" s="103" t="s">
        <v>161</v>
      </c>
      <c r="AI33" s="451">
        <f t="shared" si="0"/>
        <v>0</v>
      </c>
      <c r="AJ33" s="451"/>
      <c r="AK33" s="451"/>
      <c r="AL33" s="104" t="s">
        <v>162</v>
      </c>
      <c r="AM33" s="105" t="s">
        <v>163</v>
      </c>
      <c r="AN33" s="452"/>
      <c r="AO33" s="453"/>
      <c r="AP33" s="453"/>
      <c r="AQ33" s="453"/>
      <c r="AR33" s="453"/>
      <c r="AS33" s="453"/>
      <c r="AT33" s="453"/>
      <c r="AU33" s="453"/>
      <c r="AV33" s="453"/>
      <c r="AW33" s="453"/>
      <c r="AX33" s="453"/>
      <c r="AY33" s="453"/>
      <c r="AZ33" s="453"/>
      <c r="BA33" s="453"/>
      <c r="BB33" s="453"/>
      <c r="BC33" s="454"/>
      <c r="BE33" s="96">
        <f t="shared" si="1"/>
        <v>0</v>
      </c>
    </row>
    <row r="34" spans="1:57" ht="15" customHeight="1">
      <c r="A34" s="428"/>
      <c r="B34" s="429"/>
      <c r="C34" s="429"/>
      <c r="D34" s="429"/>
      <c r="E34" s="429"/>
      <c r="F34" s="429"/>
      <c r="G34" s="429"/>
      <c r="H34" s="429"/>
      <c r="I34" s="429"/>
      <c r="J34" s="429"/>
      <c r="K34" s="429"/>
      <c r="L34" s="430"/>
      <c r="M34" s="444" t="s">
        <v>177</v>
      </c>
      <c r="N34" s="445"/>
      <c r="O34" s="445"/>
      <c r="P34" s="445"/>
      <c r="Q34" s="445"/>
      <c r="R34" s="445"/>
      <c r="S34" s="446"/>
      <c r="T34" s="447"/>
      <c r="U34" s="447"/>
      <c r="V34" s="447"/>
      <c r="W34" s="447"/>
      <c r="X34" s="448"/>
      <c r="Y34" s="449"/>
      <c r="Z34" s="449"/>
      <c r="AA34" s="449"/>
      <c r="AB34" s="450" t="s">
        <v>160</v>
      </c>
      <c r="AC34" s="450"/>
      <c r="AD34" s="449"/>
      <c r="AE34" s="449"/>
      <c r="AF34" s="449"/>
      <c r="AG34" s="449"/>
      <c r="AH34" s="103" t="s">
        <v>161</v>
      </c>
      <c r="AI34" s="451">
        <f t="shared" si="0"/>
        <v>0</v>
      </c>
      <c r="AJ34" s="451"/>
      <c r="AK34" s="451"/>
      <c r="AL34" s="104" t="s">
        <v>162</v>
      </c>
      <c r="AM34" s="105" t="s">
        <v>163</v>
      </c>
      <c r="AN34" s="452"/>
      <c r="AO34" s="453"/>
      <c r="AP34" s="453"/>
      <c r="AQ34" s="453"/>
      <c r="AR34" s="453"/>
      <c r="AS34" s="453"/>
      <c r="AT34" s="453"/>
      <c r="AU34" s="453"/>
      <c r="AV34" s="453"/>
      <c r="AW34" s="453"/>
      <c r="AX34" s="453"/>
      <c r="AY34" s="453"/>
      <c r="AZ34" s="453"/>
      <c r="BA34" s="453"/>
      <c r="BB34" s="453"/>
      <c r="BC34" s="454"/>
      <c r="BE34" s="96">
        <f t="shared" si="1"/>
        <v>0</v>
      </c>
    </row>
    <row r="35" spans="1:57" ht="15" customHeight="1">
      <c r="A35" s="431"/>
      <c r="B35" s="432"/>
      <c r="C35" s="432"/>
      <c r="D35" s="432"/>
      <c r="E35" s="432"/>
      <c r="F35" s="432"/>
      <c r="G35" s="432"/>
      <c r="H35" s="432"/>
      <c r="I35" s="432"/>
      <c r="J35" s="432"/>
      <c r="K35" s="432"/>
      <c r="L35" s="433"/>
      <c r="M35" s="434" t="s">
        <v>178</v>
      </c>
      <c r="N35" s="435"/>
      <c r="O35" s="435"/>
      <c r="P35" s="435"/>
      <c r="Q35" s="435"/>
      <c r="R35" s="435"/>
      <c r="S35" s="436"/>
      <c r="T35" s="437"/>
      <c r="U35" s="437"/>
      <c r="V35" s="437"/>
      <c r="W35" s="437"/>
      <c r="X35" s="438"/>
      <c r="Y35" s="439"/>
      <c r="Z35" s="439"/>
      <c r="AA35" s="439"/>
      <c r="AB35" s="418" t="s">
        <v>160</v>
      </c>
      <c r="AC35" s="418"/>
      <c r="AD35" s="420"/>
      <c r="AE35" s="420"/>
      <c r="AF35" s="420"/>
      <c r="AG35" s="420"/>
      <c r="AH35" s="106" t="s">
        <v>161</v>
      </c>
      <c r="AI35" s="421">
        <f t="shared" si="0"/>
        <v>0</v>
      </c>
      <c r="AJ35" s="421"/>
      <c r="AK35" s="421"/>
      <c r="AL35" s="107" t="s">
        <v>162</v>
      </c>
      <c r="AM35" s="108" t="s">
        <v>163</v>
      </c>
      <c r="AN35" s="422"/>
      <c r="AO35" s="423"/>
      <c r="AP35" s="423"/>
      <c r="AQ35" s="423"/>
      <c r="AR35" s="423"/>
      <c r="AS35" s="423"/>
      <c r="AT35" s="423"/>
      <c r="AU35" s="423"/>
      <c r="AV35" s="423"/>
      <c r="AW35" s="423"/>
      <c r="AX35" s="423"/>
      <c r="AY35" s="423"/>
      <c r="AZ35" s="423"/>
      <c r="BA35" s="423"/>
      <c r="BB35" s="423"/>
      <c r="BC35" s="424"/>
      <c r="BE35" s="96">
        <f t="shared" si="1"/>
        <v>0</v>
      </c>
    </row>
    <row r="36" spans="1:57" ht="15" customHeight="1">
      <c r="A36" s="462" t="s">
        <v>179</v>
      </c>
      <c r="B36" s="463"/>
      <c r="C36" s="463"/>
      <c r="D36" s="463"/>
      <c r="E36" s="463"/>
      <c r="F36" s="463"/>
      <c r="G36" s="463"/>
      <c r="H36" s="463"/>
      <c r="I36" s="463"/>
      <c r="J36" s="463"/>
      <c r="K36" s="463"/>
      <c r="L36" s="464"/>
      <c r="M36" s="455" t="s">
        <v>177</v>
      </c>
      <c r="N36" s="456"/>
      <c r="O36" s="456"/>
      <c r="P36" s="456"/>
      <c r="Q36" s="456"/>
      <c r="R36" s="456"/>
      <c r="S36" s="457"/>
      <c r="T36" s="458"/>
      <c r="U36" s="458"/>
      <c r="V36" s="458"/>
      <c r="W36" s="458"/>
      <c r="X36" s="459"/>
      <c r="Y36" s="460"/>
      <c r="Z36" s="460"/>
      <c r="AA36" s="460"/>
      <c r="AB36" s="461" t="s">
        <v>160</v>
      </c>
      <c r="AC36" s="461"/>
      <c r="AD36" s="460"/>
      <c r="AE36" s="460"/>
      <c r="AF36" s="460"/>
      <c r="AG36" s="460"/>
      <c r="AH36" s="97" t="s">
        <v>161</v>
      </c>
      <c r="AI36" s="440">
        <f t="shared" si="0"/>
        <v>0</v>
      </c>
      <c r="AJ36" s="440"/>
      <c r="AK36" s="440"/>
      <c r="AL36" s="98" t="s">
        <v>162</v>
      </c>
      <c r="AM36" s="99" t="s">
        <v>163</v>
      </c>
      <c r="AN36" s="441"/>
      <c r="AO36" s="442"/>
      <c r="AP36" s="442"/>
      <c r="AQ36" s="442"/>
      <c r="AR36" s="442"/>
      <c r="AS36" s="442"/>
      <c r="AT36" s="442"/>
      <c r="AU36" s="442"/>
      <c r="AV36" s="442"/>
      <c r="AW36" s="442"/>
      <c r="AX36" s="442"/>
      <c r="AY36" s="442"/>
      <c r="AZ36" s="442"/>
      <c r="BA36" s="442"/>
      <c r="BB36" s="442"/>
      <c r="BC36" s="443"/>
      <c r="BE36" s="96">
        <f t="shared" si="1"/>
        <v>0</v>
      </c>
    </row>
    <row r="37" spans="1:57" ht="15" customHeight="1">
      <c r="A37" s="465"/>
      <c r="B37" s="466"/>
      <c r="C37" s="466"/>
      <c r="D37" s="466"/>
      <c r="E37" s="466"/>
      <c r="F37" s="466"/>
      <c r="G37" s="466"/>
      <c r="H37" s="466"/>
      <c r="I37" s="466"/>
      <c r="J37" s="466"/>
      <c r="K37" s="466"/>
      <c r="L37" s="467"/>
      <c r="M37" s="434" t="s">
        <v>180</v>
      </c>
      <c r="N37" s="435"/>
      <c r="O37" s="435"/>
      <c r="P37" s="435"/>
      <c r="Q37" s="435"/>
      <c r="R37" s="435"/>
      <c r="S37" s="436"/>
      <c r="T37" s="437"/>
      <c r="U37" s="437"/>
      <c r="V37" s="437"/>
      <c r="W37" s="437"/>
      <c r="X37" s="438"/>
      <c r="Y37" s="439"/>
      <c r="Z37" s="439"/>
      <c r="AA37" s="439"/>
      <c r="AB37" s="418" t="s">
        <v>160</v>
      </c>
      <c r="AC37" s="418"/>
      <c r="AD37" s="420"/>
      <c r="AE37" s="420"/>
      <c r="AF37" s="420"/>
      <c r="AG37" s="420"/>
      <c r="AH37" s="106" t="s">
        <v>161</v>
      </c>
      <c r="AI37" s="421">
        <f t="shared" si="0"/>
        <v>0</v>
      </c>
      <c r="AJ37" s="421"/>
      <c r="AK37" s="421"/>
      <c r="AL37" s="107" t="s">
        <v>162</v>
      </c>
      <c r="AM37" s="108" t="s">
        <v>163</v>
      </c>
      <c r="AN37" s="422"/>
      <c r="AO37" s="423"/>
      <c r="AP37" s="423"/>
      <c r="AQ37" s="423"/>
      <c r="AR37" s="423"/>
      <c r="AS37" s="423"/>
      <c r="AT37" s="423"/>
      <c r="AU37" s="423"/>
      <c r="AV37" s="423"/>
      <c r="AW37" s="423"/>
      <c r="AX37" s="423"/>
      <c r="AY37" s="423"/>
      <c r="AZ37" s="423"/>
      <c r="BA37" s="423"/>
      <c r="BB37" s="423"/>
      <c r="BC37" s="424"/>
      <c r="BE37" s="96">
        <f t="shared" si="1"/>
        <v>0</v>
      </c>
    </row>
    <row r="38" spans="1:57" ht="15" customHeight="1">
      <c r="A38" s="425" t="s">
        <v>181</v>
      </c>
      <c r="B38" s="426"/>
      <c r="C38" s="426"/>
      <c r="D38" s="426"/>
      <c r="E38" s="426"/>
      <c r="F38" s="426"/>
      <c r="G38" s="426"/>
      <c r="H38" s="426"/>
      <c r="I38" s="426"/>
      <c r="J38" s="426"/>
      <c r="K38" s="426"/>
      <c r="L38" s="427"/>
      <c r="M38" s="455" t="s">
        <v>182</v>
      </c>
      <c r="N38" s="456"/>
      <c r="O38" s="456"/>
      <c r="P38" s="456"/>
      <c r="Q38" s="456"/>
      <c r="R38" s="456"/>
      <c r="S38" s="457"/>
      <c r="T38" s="458"/>
      <c r="U38" s="458"/>
      <c r="V38" s="458"/>
      <c r="W38" s="458"/>
      <c r="X38" s="459"/>
      <c r="Y38" s="460"/>
      <c r="Z38" s="460"/>
      <c r="AA38" s="460"/>
      <c r="AB38" s="461" t="s">
        <v>160</v>
      </c>
      <c r="AC38" s="461"/>
      <c r="AD38" s="460"/>
      <c r="AE38" s="460"/>
      <c r="AF38" s="460"/>
      <c r="AG38" s="460"/>
      <c r="AH38" s="97" t="s">
        <v>161</v>
      </c>
      <c r="AI38" s="440">
        <f t="shared" si="0"/>
        <v>0</v>
      </c>
      <c r="AJ38" s="440"/>
      <c r="AK38" s="440"/>
      <c r="AL38" s="98" t="s">
        <v>162</v>
      </c>
      <c r="AM38" s="99" t="s">
        <v>163</v>
      </c>
      <c r="AN38" s="441"/>
      <c r="AO38" s="442"/>
      <c r="AP38" s="442"/>
      <c r="AQ38" s="442"/>
      <c r="AR38" s="442"/>
      <c r="AS38" s="442"/>
      <c r="AT38" s="442"/>
      <c r="AU38" s="442"/>
      <c r="AV38" s="442"/>
      <c r="AW38" s="442"/>
      <c r="AX38" s="442"/>
      <c r="AY38" s="442"/>
      <c r="AZ38" s="442"/>
      <c r="BA38" s="442"/>
      <c r="BB38" s="442"/>
      <c r="BC38" s="443"/>
      <c r="BE38" s="96">
        <f t="shared" si="1"/>
        <v>0</v>
      </c>
    </row>
    <row r="39" spans="1:57" ht="15" customHeight="1">
      <c r="A39" s="428"/>
      <c r="B39" s="429"/>
      <c r="C39" s="429"/>
      <c r="D39" s="429"/>
      <c r="E39" s="429"/>
      <c r="F39" s="429"/>
      <c r="G39" s="429"/>
      <c r="H39" s="429"/>
      <c r="I39" s="429"/>
      <c r="J39" s="429"/>
      <c r="K39" s="429"/>
      <c r="L39" s="430"/>
      <c r="M39" s="444" t="s">
        <v>183</v>
      </c>
      <c r="N39" s="445"/>
      <c r="O39" s="445"/>
      <c r="P39" s="445"/>
      <c r="Q39" s="445"/>
      <c r="R39" s="445"/>
      <c r="S39" s="446"/>
      <c r="T39" s="447"/>
      <c r="U39" s="447"/>
      <c r="V39" s="447"/>
      <c r="W39" s="447"/>
      <c r="X39" s="448"/>
      <c r="Y39" s="449"/>
      <c r="Z39" s="449"/>
      <c r="AA39" s="449"/>
      <c r="AB39" s="450" t="s">
        <v>160</v>
      </c>
      <c r="AC39" s="450"/>
      <c r="AD39" s="449"/>
      <c r="AE39" s="449"/>
      <c r="AF39" s="449"/>
      <c r="AG39" s="449"/>
      <c r="AH39" s="103" t="s">
        <v>161</v>
      </c>
      <c r="AI39" s="451">
        <f t="shared" si="0"/>
        <v>0</v>
      </c>
      <c r="AJ39" s="451"/>
      <c r="AK39" s="451"/>
      <c r="AL39" s="104" t="s">
        <v>162</v>
      </c>
      <c r="AM39" s="105" t="s">
        <v>163</v>
      </c>
      <c r="AN39" s="452"/>
      <c r="AO39" s="453"/>
      <c r="AP39" s="453"/>
      <c r="AQ39" s="453"/>
      <c r="AR39" s="453"/>
      <c r="AS39" s="453"/>
      <c r="AT39" s="453"/>
      <c r="AU39" s="453"/>
      <c r="AV39" s="453"/>
      <c r="AW39" s="453"/>
      <c r="AX39" s="453"/>
      <c r="AY39" s="453"/>
      <c r="AZ39" s="453"/>
      <c r="BA39" s="453"/>
      <c r="BB39" s="453"/>
      <c r="BC39" s="454"/>
      <c r="BE39" s="96">
        <f t="shared" si="1"/>
        <v>0</v>
      </c>
    </row>
    <row r="40" spans="1:57" ht="15" customHeight="1">
      <c r="A40" s="431"/>
      <c r="B40" s="432"/>
      <c r="C40" s="432"/>
      <c r="D40" s="432"/>
      <c r="E40" s="432"/>
      <c r="F40" s="432"/>
      <c r="G40" s="432"/>
      <c r="H40" s="432"/>
      <c r="I40" s="432"/>
      <c r="J40" s="432"/>
      <c r="K40" s="432"/>
      <c r="L40" s="433"/>
      <c r="M40" s="434" t="s">
        <v>184</v>
      </c>
      <c r="N40" s="435"/>
      <c r="O40" s="435"/>
      <c r="P40" s="435"/>
      <c r="Q40" s="435"/>
      <c r="R40" s="435"/>
      <c r="S40" s="436"/>
      <c r="T40" s="437"/>
      <c r="U40" s="437"/>
      <c r="V40" s="437"/>
      <c r="W40" s="437"/>
      <c r="X40" s="438"/>
      <c r="Y40" s="439"/>
      <c r="Z40" s="439"/>
      <c r="AA40" s="439"/>
      <c r="AB40" s="418" t="s">
        <v>160</v>
      </c>
      <c r="AC40" s="418"/>
      <c r="AD40" s="420"/>
      <c r="AE40" s="420"/>
      <c r="AF40" s="420"/>
      <c r="AG40" s="420"/>
      <c r="AH40" s="106" t="s">
        <v>161</v>
      </c>
      <c r="AI40" s="421">
        <f t="shared" si="0"/>
        <v>0</v>
      </c>
      <c r="AJ40" s="421"/>
      <c r="AK40" s="421"/>
      <c r="AL40" s="107" t="s">
        <v>162</v>
      </c>
      <c r="AM40" s="108" t="s">
        <v>163</v>
      </c>
      <c r="AN40" s="422"/>
      <c r="AO40" s="423"/>
      <c r="AP40" s="423"/>
      <c r="AQ40" s="423"/>
      <c r="AR40" s="423"/>
      <c r="AS40" s="423"/>
      <c r="AT40" s="423"/>
      <c r="AU40" s="423"/>
      <c r="AV40" s="423"/>
      <c r="AW40" s="423"/>
      <c r="AX40" s="423"/>
      <c r="AY40" s="423"/>
      <c r="AZ40" s="423"/>
      <c r="BA40" s="423"/>
      <c r="BB40" s="423"/>
      <c r="BC40" s="424"/>
      <c r="BE40" s="96">
        <f t="shared" si="1"/>
        <v>0</v>
      </c>
    </row>
    <row r="41" spans="1:57" ht="15" customHeight="1">
      <c r="A41" s="405"/>
      <c r="B41" s="390"/>
      <c r="C41" s="390"/>
      <c r="D41" s="390"/>
      <c r="E41" s="390"/>
      <c r="F41" s="390"/>
      <c r="G41" s="390"/>
      <c r="H41" s="390"/>
      <c r="I41" s="390"/>
      <c r="J41" s="390"/>
      <c r="K41" s="390"/>
      <c r="L41" s="406"/>
      <c r="M41" s="407"/>
      <c r="N41" s="408"/>
      <c r="O41" s="408"/>
      <c r="P41" s="408"/>
      <c r="Q41" s="408"/>
      <c r="R41" s="408"/>
      <c r="S41" s="409"/>
      <c r="T41" s="410"/>
      <c r="U41" s="410"/>
      <c r="V41" s="410"/>
      <c r="W41" s="410"/>
      <c r="X41" s="411"/>
      <c r="Y41" s="412"/>
      <c r="Z41" s="412"/>
      <c r="AA41" s="412"/>
      <c r="AB41" s="413" t="s">
        <v>160</v>
      </c>
      <c r="AC41" s="413"/>
      <c r="AD41" s="412"/>
      <c r="AE41" s="412"/>
      <c r="AF41" s="412"/>
      <c r="AG41" s="412"/>
      <c r="AH41" s="90" t="s">
        <v>161</v>
      </c>
      <c r="AI41" s="388">
        <f t="shared" si="0"/>
        <v>0</v>
      </c>
      <c r="AJ41" s="388"/>
      <c r="AK41" s="388"/>
      <c r="AL41" s="91" t="s">
        <v>162</v>
      </c>
      <c r="AM41" s="92" t="s">
        <v>163</v>
      </c>
      <c r="AN41" s="389"/>
      <c r="AO41" s="390"/>
      <c r="AP41" s="390"/>
      <c r="AQ41" s="390"/>
      <c r="AR41" s="390"/>
      <c r="AS41" s="390"/>
      <c r="AT41" s="390"/>
      <c r="AU41" s="390"/>
      <c r="AV41" s="390"/>
      <c r="AW41" s="390"/>
      <c r="AX41" s="390"/>
      <c r="AY41" s="390"/>
      <c r="AZ41" s="390"/>
      <c r="BA41" s="390"/>
      <c r="BB41" s="390"/>
      <c r="BC41" s="391"/>
      <c r="BE41" s="96">
        <f t="shared" si="1"/>
        <v>0</v>
      </c>
    </row>
    <row r="42" spans="1:57" ht="15" customHeight="1">
      <c r="A42" s="414" t="s">
        <v>188</v>
      </c>
      <c r="B42" s="415"/>
      <c r="C42" s="415"/>
      <c r="D42" s="415"/>
      <c r="E42" s="415"/>
      <c r="F42" s="415"/>
      <c r="G42" s="415"/>
      <c r="H42" s="415"/>
      <c r="I42" s="415"/>
      <c r="J42" s="415"/>
      <c r="K42" s="415"/>
      <c r="L42" s="416"/>
      <c r="M42" s="407"/>
      <c r="N42" s="408"/>
      <c r="O42" s="408"/>
      <c r="P42" s="408"/>
      <c r="Q42" s="408"/>
      <c r="R42" s="408"/>
      <c r="S42" s="409"/>
      <c r="T42" s="419"/>
      <c r="U42" s="419"/>
      <c r="V42" s="419"/>
      <c r="W42" s="419"/>
      <c r="X42" s="411"/>
      <c r="Y42" s="412"/>
      <c r="Z42" s="412"/>
      <c r="AA42" s="412"/>
      <c r="AB42" s="413" t="s">
        <v>160</v>
      </c>
      <c r="AC42" s="413"/>
      <c r="AD42" s="412"/>
      <c r="AE42" s="412"/>
      <c r="AF42" s="412"/>
      <c r="AG42" s="412"/>
      <c r="AH42" s="90" t="s">
        <v>161</v>
      </c>
      <c r="AI42" s="388">
        <f t="shared" si="0"/>
        <v>0</v>
      </c>
      <c r="AJ42" s="388"/>
      <c r="AK42" s="388"/>
      <c r="AL42" s="91" t="s">
        <v>162</v>
      </c>
      <c r="AM42" s="92" t="s">
        <v>163</v>
      </c>
      <c r="AN42" s="389"/>
      <c r="AO42" s="390"/>
      <c r="AP42" s="390"/>
      <c r="AQ42" s="390"/>
      <c r="AR42" s="390"/>
      <c r="AS42" s="390"/>
      <c r="AT42" s="390"/>
      <c r="AU42" s="390"/>
      <c r="AV42" s="390"/>
      <c r="AW42" s="390"/>
      <c r="AX42" s="390"/>
      <c r="AY42" s="390"/>
      <c r="AZ42" s="390"/>
      <c r="BA42" s="390"/>
      <c r="BB42" s="390"/>
      <c r="BC42" s="391"/>
      <c r="BE42" s="96">
        <f t="shared" si="1"/>
        <v>0</v>
      </c>
    </row>
    <row r="43" spans="1:57" ht="15" customHeight="1">
      <c r="A43" s="414" t="s">
        <v>189</v>
      </c>
      <c r="B43" s="415"/>
      <c r="C43" s="415"/>
      <c r="D43" s="415"/>
      <c r="E43" s="415"/>
      <c r="F43" s="415"/>
      <c r="G43" s="415"/>
      <c r="H43" s="415"/>
      <c r="I43" s="415"/>
      <c r="J43" s="415"/>
      <c r="K43" s="415"/>
      <c r="L43" s="416"/>
      <c r="M43" s="407"/>
      <c r="N43" s="408"/>
      <c r="O43" s="408"/>
      <c r="P43" s="408"/>
      <c r="Q43" s="408"/>
      <c r="R43" s="408"/>
      <c r="S43" s="409"/>
      <c r="T43" s="419"/>
      <c r="U43" s="419"/>
      <c r="V43" s="419"/>
      <c r="W43" s="419"/>
      <c r="X43" s="411"/>
      <c r="Y43" s="412"/>
      <c r="Z43" s="412"/>
      <c r="AA43" s="412"/>
      <c r="AB43" s="413" t="s">
        <v>160</v>
      </c>
      <c r="AC43" s="413"/>
      <c r="AD43" s="412"/>
      <c r="AE43" s="412"/>
      <c r="AF43" s="412"/>
      <c r="AG43" s="412"/>
      <c r="AH43" s="90" t="s">
        <v>161</v>
      </c>
      <c r="AI43" s="388">
        <f t="shared" si="0"/>
        <v>0</v>
      </c>
      <c r="AJ43" s="388"/>
      <c r="AK43" s="388"/>
      <c r="AL43" s="91" t="s">
        <v>162</v>
      </c>
      <c r="AM43" s="92" t="s">
        <v>163</v>
      </c>
      <c r="AN43" s="389"/>
      <c r="AO43" s="390"/>
      <c r="AP43" s="390"/>
      <c r="AQ43" s="390"/>
      <c r="AR43" s="390"/>
      <c r="AS43" s="390"/>
      <c r="AT43" s="390"/>
      <c r="AU43" s="390"/>
      <c r="AV43" s="390"/>
      <c r="AW43" s="390"/>
      <c r="AX43" s="390"/>
      <c r="AY43" s="390"/>
      <c r="AZ43" s="390"/>
      <c r="BA43" s="390"/>
      <c r="BB43" s="390"/>
      <c r="BC43" s="391"/>
      <c r="BE43" s="96">
        <f t="shared" si="1"/>
        <v>0</v>
      </c>
    </row>
    <row r="44" spans="1:57" ht="15" customHeight="1">
      <c r="A44" s="405"/>
      <c r="B44" s="390"/>
      <c r="C44" s="390"/>
      <c r="D44" s="390"/>
      <c r="E44" s="390"/>
      <c r="F44" s="390"/>
      <c r="G44" s="390"/>
      <c r="H44" s="390"/>
      <c r="I44" s="390"/>
      <c r="J44" s="390"/>
      <c r="K44" s="390"/>
      <c r="L44" s="406"/>
      <c r="M44" s="407"/>
      <c r="N44" s="408"/>
      <c r="O44" s="408"/>
      <c r="P44" s="408"/>
      <c r="Q44" s="408"/>
      <c r="R44" s="408"/>
      <c r="S44" s="409"/>
      <c r="T44" s="410"/>
      <c r="U44" s="410"/>
      <c r="V44" s="410"/>
      <c r="W44" s="410"/>
      <c r="X44" s="411"/>
      <c r="Y44" s="412"/>
      <c r="Z44" s="412"/>
      <c r="AA44" s="412"/>
      <c r="AB44" s="418" t="s">
        <v>160</v>
      </c>
      <c r="AC44" s="418"/>
      <c r="AD44" s="412"/>
      <c r="AE44" s="412"/>
      <c r="AF44" s="412"/>
      <c r="AG44" s="412"/>
      <c r="AH44" s="90" t="s">
        <v>161</v>
      </c>
      <c r="AI44" s="388">
        <f t="shared" si="0"/>
        <v>0</v>
      </c>
      <c r="AJ44" s="388"/>
      <c r="AK44" s="388"/>
      <c r="AL44" s="91" t="s">
        <v>162</v>
      </c>
      <c r="AM44" s="92" t="s">
        <v>163</v>
      </c>
      <c r="AN44" s="389"/>
      <c r="AO44" s="390"/>
      <c r="AP44" s="390"/>
      <c r="AQ44" s="390"/>
      <c r="AR44" s="390"/>
      <c r="AS44" s="390"/>
      <c r="AT44" s="390"/>
      <c r="AU44" s="390"/>
      <c r="AV44" s="390"/>
      <c r="AW44" s="390"/>
      <c r="AX44" s="390"/>
      <c r="AY44" s="390"/>
      <c r="AZ44" s="390"/>
      <c r="BA44" s="390"/>
      <c r="BB44" s="390"/>
      <c r="BC44" s="391"/>
      <c r="BE44" s="96">
        <f t="shared" si="1"/>
        <v>0</v>
      </c>
    </row>
    <row r="45" spans="1:57" ht="15" customHeight="1">
      <c r="A45" s="414" t="s">
        <v>190</v>
      </c>
      <c r="B45" s="415"/>
      <c r="C45" s="415"/>
      <c r="D45" s="415"/>
      <c r="E45" s="415"/>
      <c r="F45" s="415"/>
      <c r="G45" s="415"/>
      <c r="H45" s="415"/>
      <c r="I45" s="415"/>
      <c r="J45" s="415"/>
      <c r="K45" s="415"/>
      <c r="L45" s="416"/>
      <c r="M45" s="407"/>
      <c r="N45" s="408"/>
      <c r="O45" s="408"/>
      <c r="P45" s="408"/>
      <c r="Q45" s="408"/>
      <c r="R45" s="408"/>
      <c r="S45" s="409"/>
      <c r="T45" s="417"/>
      <c r="U45" s="417"/>
      <c r="V45" s="417"/>
      <c r="W45" s="417"/>
      <c r="X45" s="411"/>
      <c r="Y45" s="412"/>
      <c r="Z45" s="412"/>
      <c r="AA45" s="412"/>
      <c r="AB45" s="413" t="s">
        <v>160</v>
      </c>
      <c r="AC45" s="413"/>
      <c r="AD45" s="412"/>
      <c r="AE45" s="412"/>
      <c r="AF45" s="412"/>
      <c r="AG45" s="412"/>
      <c r="AH45" s="90" t="s">
        <v>161</v>
      </c>
      <c r="AI45" s="388">
        <f t="shared" si="0"/>
        <v>0</v>
      </c>
      <c r="AJ45" s="388"/>
      <c r="AK45" s="388"/>
      <c r="AL45" s="91" t="s">
        <v>162</v>
      </c>
      <c r="AM45" s="92" t="s">
        <v>163</v>
      </c>
      <c r="AN45" s="389"/>
      <c r="AO45" s="390"/>
      <c r="AP45" s="390"/>
      <c r="AQ45" s="390"/>
      <c r="AR45" s="390"/>
      <c r="AS45" s="390"/>
      <c r="AT45" s="390"/>
      <c r="AU45" s="390"/>
      <c r="AV45" s="390"/>
      <c r="AW45" s="390"/>
      <c r="AX45" s="390"/>
      <c r="AY45" s="390"/>
      <c r="AZ45" s="390"/>
      <c r="BA45" s="390"/>
      <c r="BB45" s="390"/>
      <c r="BC45" s="391"/>
      <c r="BE45" s="96">
        <f t="shared" si="1"/>
        <v>0</v>
      </c>
    </row>
    <row r="46" spans="1:57" ht="15" customHeight="1">
      <c r="A46" s="405"/>
      <c r="B46" s="390"/>
      <c r="C46" s="390"/>
      <c r="D46" s="390"/>
      <c r="E46" s="390"/>
      <c r="F46" s="390"/>
      <c r="G46" s="390"/>
      <c r="H46" s="390"/>
      <c r="I46" s="390"/>
      <c r="J46" s="390"/>
      <c r="K46" s="390"/>
      <c r="L46" s="406"/>
      <c r="M46" s="407"/>
      <c r="N46" s="408"/>
      <c r="O46" s="408"/>
      <c r="P46" s="408"/>
      <c r="Q46" s="408"/>
      <c r="R46" s="408"/>
      <c r="S46" s="409"/>
      <c r="T46" s="410"/>
      <c r="U46" s="410"/>
      <c r="V46" s="410"/>
      <c r="W46" s="410"/>
      <c r="X46" s="411"/>
      <c r="Y46" s="412"/>
      <c r="Z46" s="412"/>
      <c r="AA46" s="412"/>
      <c r="AB46" s="413" t="s">
        <v>160</v>
      </c>
      <c r="AC46" s="413"/>
      <c r="AD46" s="412"/>
      <c r="AE46" s="412"/>
      <c r="AF46" s="412"/>
      <c r="AG46" s="412"/>
      <c r="AH46" s="90" t="s">
        <v>161</v>
      </c>
      <c r="AI46" s="388">
        <f t="shared" si="0"/>
        <v>0</v>
      </c>
      <c r="AJ46" s="388"/>
      <c r="AK46" s="388"/>
      <c r="AL46" s="91" t="s">
        <v>162</v>
      </c>
      <c r="AM46" s="92" t="s">
        <v>163</v>
      </c>
      <c r="AN46" s="389"/>
      <c r="AO46" s="390"/>
      <c r="AP46" s="390"/>
      <c r="AQ46" s="390"/>
      <c r="AR46" s="390"/>
      <c r="AS46" s="390"/>
      <c r="AT46" s="390"/>
      <c r="AU46" s="390"/>
      <c r="AV46" s="390"/>
      <c r="AW46" s="390"/>
      <c r="AX46" s="390"/>
      <c r="AY46" s="390"/>
      <c r="AZ46" s="390"/>
      <c r="BA46" s="390"/>
      <c r="BB46" s="390"/>
      <c r="BC46" s="391"/>
      <c r="BE46" s="96">
        <f t="shared" si="1"/>
        <v>0</v>
      </c>
    </row>
    <row r="47" spans="1:57" ht="15" customHeight="1">
      <c r="A47" s="405"/>
      <c r="B47" s="390"/>
      <c r="C47" s="390"/>
      <c r="D47" s="390"/>
      <c r="E47" s="390"/>
      <c r="F47" s="390"/>
      <c r="G47" s="390"/>
      <c r="H47" s="390"/>
      <c r="I47" s="390"/>
      <c r="J47" s="390"/>
      <c r="K47" s="390"/>
      <c r="L47" s="406"/>
      <c r="M47" s="407"/>
      <c r="N47" s="408"/>
      <c r="O47" s="408"/>
      <c r="P47" s="408"/>
      <c r="Q47" s="408"/>
      <c r="R47" s="408"/>
      <c r="S47" s="409"/>
      <c r="T47" s="410"/>
      <c r="U47" s="410"/>
      <c r="V47" s="410"/>
      <c r="W47" s="410"/>
      <c r="X47" s="411"/>
      <c r="Y47" s="412"/>
      <c r="Z47" s="412"/>
      <c r="AA47" s="412"/>
      <c r="AB47" s="413" t="s">
        <v>160</v>
      </c>
      <c r="AC47" s="413"/>
      <c r="AD47" s="412"/>
      <c r="AE47" s="412"/>
      <c r="AF47" s="412"/>
      <c r="AG47" s="412"/>
      <c r="AH47" s="90" t="s">
        <v>161</v>
      </c>
      <c r="AI47" s="388">
        <f t="shared" si="0"/>
        <v>0</v>
      </c>
      <c r="AJ47" s="388"/>
      <c r="AK47" s="388"/>
      <c r="AL47" s="91" t="s">
        <v>162</v>
      </c>
      <c r="AM47" s="92" t="s">
        <v>163</v>
      </c>
      <c r="AN47" s="389"/>
      <c r="AO47" s="390"/>
      <c r="AP47" s="390"/>
      <c r="AQ47" s="390"/>
      <c r="AR47" s="390"/>
      <c r="AS47" s="390"/>
      <c r="AT47" s="390"/>
      <c r="AU47" s="390"/>
      <c r="AV47" s="390"/>
      <c r="AW47" s="390"/>
      <c r="AX47" s="390"/>
      <c r="AY47" s="390"/>
      <c r="AZ47" s="390"/>
      <c r="BA47" s="390"/>
      <c r="BB47" s="390"/>
      <c r="BC47" s="391"/>
      <c r="BE47" s="96">
        <f t="shared" si="1"/>
        <v>0</v>
      </c>
    </row>
    <row r="48" spans="1:57" ht="15" customHeight="1" thickBot="1">
      <c r="A48" s="392"/>
      <c r="B48" s="393"/>
      <c r="C48" s="393"/>
      <c r="D48" s="393"/>
      <c r="E48" s="393"/>
      <c r="F48" s="393"/>
      <c r="G48" s="393"/>
      <c r="H48" s="393"/>
      <c r="I48" s="393"/>
      <c r="J48" s="393"/>
      <c r="K48" s="393"/>
      <c r="L48" s="394"/>
      <c r="M48" s="395"/>
      <c r="N48" s="396"/>
      <c r="O48" s="396"/>
      <c r="P48" s="396"/>
      <c r="Q48" s="396"/>
      <c r="R48" s="396"/>
      <c r="S48" s="397"/>
      <c r="T48" s="398"/>
      <c r="U48" s="398"/>
      <c r="V48" s="398"/>
      <c r="W48" s="398"/>
      <c r="X48" s="399"/>
      <c r="Y48" s="400"/>
      <c r="Z48" s="400"/>
      <c r="AA48" s="400"/>
      <c r="AB48" s="401" t="s">
        <v>160</v>
      </c>
      <c r="AC48" s="401"/>
      <c r="AD48" s="400"/>
      <c r="AE48" s="400"/>
      <c r="AF48" s="400"/>
      <c r="AG48" s="400"/>
      <c r="AH48" s="93" t="s">
        <v>161</v>
      </c>
      <c r="AI48" s="402">
        <f t="shared" si="0"/>
        <v>0</v>
      </c>
      <c r="AJ48" s="402"/>
      <c r="AK48" s="402"/>
      <c r="AL48" s="94" t="s">
        <v>162</v>
      </c>
      <c r="AM48" s="95" t="s">
        <v>163</v>
      </c>
      <c r="AN48" s="403"/>
      <c r="AO48" s="393"/>
      <c r="AP48" s="393"/>
      <c r="AQ48" s="393"/>
      <c r="AR48" s="393"/>
      <c r="AS48" s="393"/>
      <c r="AT48" s="393"/>
      <c r="AU48" s="393"/>
      <c r="AV48" s="393"/>
      <c r="AW48" s="393"/>
      <c r="AX48" s="393"/>
      <c r="AY48" s="393"/>
      <c r="AZ48" s="393"/>
      <c r="BA48" s="393"/>
      <c r="BB48" s="393"/>
      <c r="BC48" s="404"/>
      <c r="BE48" s="96">
        <f t="shared" si="1"/>
        <v>0</v>
      </c>
    </row>
    <row r="49" spans="1:55" ht="15" customHeight="1"/>
    <row r="50" spans="1:55" ht="15" customHeight="1">
      <c r="AC50" s="387" t="s">
        <v>185</v>
      </c>
      <c r="AD50" s="387"/>
      <c r="AE50" s="387"/>
      <c r="AF50" s="387"/>
      <c r="AG50" s="387"/>
      <c r="AH50" s="387" t="s">
        <v>186</v>
      </c>
      <c r="AI50" s="387"/>
      <c r="AJ50" s="387"/>
      <c r="AK50" s="387"/>
      <c r="AL50" s="387"/>
      <c r="AM50" s="387" t="s">
        <v>137</v>
      </c>
      <c r="AN50" s="387"/>
      <c r="AO50" s="387"/>
      <c r="AP50" s="387"/>
      <c r="AQ50" s="387"/>
      <c r="AR50" s="387"/>
      <c r="AS50" s="387"/>
      <c r="AT50" s="387"/>
      <c r="AU50" s="387"/>
      <c r="AV50" s="387"/>
      <c r="AW50" s="387"/>
      <c r="AX50" s="387"/>
      <c r="AY50" s="387"/>
      <c r="AZ50" s="387"/>
      <c r="BA50" s="387"/>
    </row>
    <row r="51" spans="1:55" ht="15" customHeight="1">
      <c r="AC51" s="387"/>
      <c r="AD51" s="387"/>
      <c r="AE51" s="387"/>
      <c r="AF51" s="387"/>
      <c r="AG51" s="387"/>
      <c r="AH51" s="387"/>
      <c r="AI51" s="387"/>
      <c r="AJ51" s="387"/>
      <c r="AK51" s="387"/>
      <c r="AL51" s="387"/>
      <c r="AM51" s="387"/>
      <c r="AN51" s="387"/>
      <c r="AO51" s="387"/>
      <c r="AP51" s="387"/>
      <c r="AQ51" s="387"/>
      <c r="AR51" s="387"/>
      <c r="AS51" s="387"/>
      <c r="AT51" s="387"/>
      <c r="AU51" s="387"/>
      <c r="AV51" s="387"/>
      <c r="AW51" s="387"/>
      <c r="AX51" s="387"/>
      <c r="AY51" s="387"/>
      <c r="AZ51" s="387"/>
      <c r="BA51" s="387"/>
    </row>
    <row r="52" spans="1:55" ht="15" customHeight="1">
      <c r="AC52" s="387"/>
      <c r="AD52" s="387"/>
      <c r="AE52" s="387"/>
      <c r="AF52" s="387"/>
      <c r="AG52" s="387"/>
      <c r="AH52" s="387"/>
      <c r="AI52" s="387"/>
      <c r="AJ52" s="387"/>
      <c r="AK52" s="387"/>
      <c r="AL52" s="387"/>
      <c r="AM52" s="387"/>
      <c r="AN52" s="387"/>
      <c r="AO52" s="387"/>
      <c r="AP52" s="387"/>
      <c r="AQ52" s="387"/>
      <c r="AR52" s="387"/>
      <c r="AS52" s="387"/>
      <c r="AT52" s="387"/>
      <c r="AU52" s="387"/>
      <c r="AV52" s="387"/>
      <c r="AW52" s="387"/>
      <c r="AX52" s="387"/>
      <c r="AY52" s="387"/>
      <c r="AZ52" s="387"/>
      <c r="BA52" s="387"/>
    </row>
    <row r="53" spans="1:55" ht="15" customHeight="1">
      <c r="AC53" s="387"/>
      <c r="AD53" s="387"/>
      <c r="AE53" s="387"/>
      <c r="AF53" s="387"/>
      <c r="AG53" s="387"/>
      <c r="AH53" s="387"/>
      <c r="AI53" s="387"/>
      <c r="AJ53" s="387"/>
      <c r="AK53" s="387"/>
      <c r="AL53" s="387"/>
      <c r="AM53" s="387"/>
      <c r="AN53" s="387"/>
      <c r="AO53" s="387"/>
      <c r="AP53" s="387"/>
      <c r="AQ53" s="387"/>
      <c r="AR53" s="387"/>
      <c r="AS53" s="387"/>
      <c r="AT53" s="387"/>
      <c r="AU53" s="387"/>
      <c r="AV53" s="387"/>
      <c r="AW53" s="387"/>
      <c r="AX53" s="387"/>
      <c r="AY53" s="387"/>
      <c r="AZ53" s="387"/>
      <c r="BA53" s="387"/>
    </row>
    <row r="54" spans="1:55" ht="24.75" customHeight="1">
      <c r="A54" s="386" t="s">
        <v>197</v>
      </c>
      <c r="B54" s="386"/>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386"/>
      <c r="AC54" s="386"/>
      <c r="AD54" s="386"/>
      <c r="AE54" s="386"/>
      <c r="AF54" s="386"/>
      <c r="AG54" s="386"/>
      <c r="AH54" s="386"/>
      <c r="AI54" s="386"/>
      <c r="AJ54" s="386"/>
      <c r="AK54" s="386"/>
      <c r="AL54" s="386"/>
      <c r="AM54" s="386"/>
      <c r="AN54" s="386"/>
      <c r="AO54" s="386"/>
      <c r="AP54" s="386"/>
      <c r="AQ54" s="386"/>
      <c r="AR54" s="386"/>
      <c r="AS54" s="386"/>
      <c r="AT54" s="386"/>
      <c r="AU54" s="386"/>
      <c r="AV54" s="386"/>
      <c r="AW54" s="386"/>
      <c r="AX54" s="386"/>
      <c r="AY54" s="386"/>
      <c r="AZ54" s="386"/>
      <c r="BA54" s="386"/>
      <c r="BB54" s="386"/>
      <c r="BC54" s="386"/>
    </row>
  </sheetData>
  <sheetProtection algorithmName="SHA-512" hashValue="zua4YGkti11n+/4jkI9d/R5w3dHdlWTjEy1b+L1qolW0T0+4f+EM24TqDZme4cOvNdngFMHFxMrd/ELtH+//Rg==" saltValue="ScPI3vrcnpoEwnuLHjye4w==" spinCount="100000" sheet="1" selectLockedCells="1"/>
  <mergeCells count="237">
    <mergeCell ref="A12:BC12"/>
    <mergeCell ref="K16:M16"/>
    <mergeCell ref="N16:O16"/>
    <mergeCell ref="P16:Q16"/>
    <mergeCell ref="R16:S16"/>
    <mergeCell ref="T16:U16"/>
    <mergeCell ref="V16:W16"/>
    <mergeCell ref="X16:Y16"/>
    <mergeCell ref="BB1:BC1"/>
    <mergeCell ref="W5:AE5"/>
    <mergeCell ref="W7:AE7"/>
    <mergeCell ref="W9:AE9"/>
    <mergeCell ref="AH5:BC6"/>
    <mergeCell ref="AH7:BC8"/>
    <mergeCell ref="AH9:BC10"/>
    <mergeCell ref="AO1:AQ1"/>
    <mergeCell ref="AR1:AS1"/>
    <mergeCell ref="AT1:AU1"/>
    <mergeCell ref="AV1:AW1"/>
    <mergeCell ref="AX1:AY1"/>
    <mergeCell ref="AZ1:BA1"/>
    <mergeCell ref="M22:S22"/>
    <mergeCell ref="T22:W22"/>
    <mergeCell ref="X22:AA22"/>
    <mergeCell ref="AB22:AC22"/>
    <mergeCell ref="AD22:AG22"/>
    <mergeCell ref="K18:BC18"/>
    <mergeCell ref="A21:L21"/>
    <mergeCell ref="M21:S21"/>
    <mergeCell ref="T21:W21"/>
    <mergeCell ref="X21:AM21"/>
    <mergeCell ref="AN21:BC21"/>
    <mergeCell ref="AD24:AG24"/>
    <mergeCell ref="AI24:AK24"/>
    <mergeCell ref="AN24:BC24"/>
    <mergeCell ref="A25:L25"/>
    <mergeCell ref="M25:S25"/>
    <mergeCell ref="T25:W25"/>
    <mergeCell ref="X25:AA25"/>
    <mergeCell ref="AB25:AC25"/>
    <mergeCell ref="AD25:AG25"/>
    <mergeCell ref="AI25:AK25"/>
    <mergeCell ref="A22:L24"/>
    <mergeCell ref="M24:S24"/>
    <mergeCell ref="T24:W24"/>
    <mergeCell ref="X24:AA24"/>
    <mergeCell ref="AB24:AC24"/>
    <mergeCell ref="AI22:AK22"/>
    <mergeCell ref="AN22:BC22"/>
    <mergeCell ref="M23:S23"/>
    <mergeCell ref="T23:W23"/>
    <mergeCell ref="X23:AA23"/>
    <mergeCell ref="AB23:AC23"/>
    <mergeCell ref="AD23:AG23"/>
    <mergeCell ref="AI23:AK23"/>
    <mergeCell ref="AN23:BC23"/>
    <mergeCell ref="T27:W27"/>
    <mergeCell ref="X27:AA27"/>
    <mergeCell ref="AB27:AC27"/>
    <mergeCell ref="AD27:AG27"/>
    <mergeCell ref="AI27:AK27"/>
    <mergeCell ref="AN27:BC27"/>
    <mergeCell ref="AN25:BC25"/>
    <mergeCell ref="A26:L31"/>
    <mergeCell ref="M26:S26"/>
    <mergeCell ref="T26:W26"/>
    <mergeCell ref="X26:AA26"/>
    <mergeCell ref="AB26:AC26"/>
    <mergeCell ref="AD26:AG26"/>
    <mergeCell ref="AI26:AK26"/>
    <mergeCell ref="AN26:BC26"/>
    <mergeCell ref="M27:S27"/>
    <mergeCell ref="AN28:BC28"/>
    <mergeCell ref="M29:S29"/>
    <mergeCell ref="T29:W29"/>
    <mergeCell ref="X29:AA29"/>
    <mergeCell ref="AB29:AC29"/>
    <mergeCell ref="AD29:AG29"/>
    <mergeCell ref="AI29:AK29"/>
    <mergeCell ref="AN29:BC29"/>
    <mergeCell ref="M28:S28"/>
    <mergeCell ref="T28:W28"/>
    <mergeCell ref="X28:AA28"/>
    <mergeCell ref="AB28:AC28"/>
    <mergeCell ref="AD28:AG28"/>
    <mergeCell ref="AI28:AK28"/>
    <mergeCell ref="AN30:BC30"/>
    <mergeCell ref="M31:S31"/>
    <mergeCell ref="T31:W31"/>
    <mergeCell ref="X31:AA31"/>
    <mergeCell ref="AB31:AC31"/>
    <mergeCell ref="AD31:AG31"/>
    <mergeCell ref="AI31:AK31"/>
    <mergeCell ref="AN31:BC31"/>
    <mergeCell ref="M30:S30"/>
    <mergeCell ref="T30:W30"/>
    <mergeCell ref="X30:AA30"/>
    <mergeCell ref="AB30:AC30"/>
    <mergeCell ref="AD30:AG30"/>
    <mergeCell ref="AI30:AK30"/>
    <mergeCell ref="AI32:AK32"/>
    <mergeCell ref="AN32:BC32"/>
    <mergeCell ref="M33:S33"/>
    <mergeCell ref="T33:W33"/>
    <mergeCell ref="X33:AA33"/>
    <mergeCell ref="AB33:AC33"/>
    <mergeCell ref="AD33:AG33"/>
    <mergeCell ref="AI33:AK33"/>
    <mergeCell ref="AN33:BC33"/>
    <mergeCell ref="M32:S32"/>
    <mergeCell ref="T32:W32"/>
    <mergeCell ref="X32:AA32"/>
    <mergeCell ref="AB32:AC32"/>
    <mergeCell ref="AD32:AG32"/>
    <mergeCell ref="A36:L37"/>
    <mergeCell ref="M36:S36"/>
    <mergeCell ref="T36:W36"/>
    <mergeCell ref="X36:AA36"/>
    <mergeCell ref="AB36:AC36"/>
    <mergeCell ref="AD36:AG36"/>
    <mergeCell ref="AD34:AG34"/>
    <mergeCell ref="AI34:AK34"/>
    <mergeCell ref="AN34:BC34"/>
    <mergeCell ref="M35:S35"/>
    <mergeCell ref="T35:W35"/>
    <mergeCell ref="X35:AA35"/>
    <mergeCell ref="AB35:AC35"/>
    <mergeCell ref="AD35:AG35"/>
    <mergeCell ref="AI35:AK35"/>
    <mergeCell ref="AN35:BC35"/>
    <mergeCell ref="A32:L35"/>
    <mergeCell ref="M34:S34"/>
    <mergeCell ref="T34:W34"/>
    <mergeCell ref="X34:AA34"/>
    <mergeCell ref="AB34:AC34"/>
    <mergeCell ref="AI36:AK36"/>
    <mergeCell ref="AN36:BC36"/>
    <mergeCell ref="M37:S37"/>
    <mergeCell ref="T37:W37"/>
    <mergeCell ref="X37:AA37"/>
    <mergeCell ref="AB37:AC37"/>
    <mergeCell ref="AD37:AG37"/>
    <mergeCell ref="AI37:AK37"/>
    <mergeCell ref="AN37:BC37"/>
    <mergeCell ref="AI38:AK38"/>
    <mergeCell ref="AN38:BC38"/>
    <mergeCell ref="M39:S39"/>
    <mergeCell ref="T39:W39"/>
    <mergeCell ref="X39:AA39"/>
    <mergeCell ref="AB39:AC39"/>
    <mergeCell ref="AD39:AG39"/>
    <mergeCell ref="AI39:AK39"/>
    <mergeCell ref="AN39:BC39"/>
    <mergeCell ref="M38:S38"/>
    <mergeCell ref="T38:W38"/>
    <mergeCell ref="X38:AA38"/>
    <mergeCell ref="AB38:AC38"/>
    <mergeCell ref="AD38:AG38"/>
    <mergeCell ref="AD40:AG40"/>
    <mergeCell ref="AI40:AK40"/>
    <mergeCell ref="AN40:BC40"/>
    <mergeCell ref="A41:L41"/>
    <mergeCell ref="M41:S41"/>
    <mergeCell ref="T41:W41"/>
    <mergeCell ref="X41:AA41"/>
    <mergeCell ref="AB41:AC41"/>
    <mergeCell ref="AD41:AG41"/>
    <mergeCell ref="AI41:AK41"/>
    <mergeCell ref="A38:L40"/>
    <mergeCell ref="M40:S40"/>
    <mergeCell ref="T40:W40"/>
    <mergeCell ref="X40:AA40"/>
    <mergeCell ref="AB40:AC40"/>
    <mergeCell ref="AN41:BC41"/>
    <mergeCell ref="A42:L42"/>
    <mergeCell ref="M42:S42"/>
    <mergeCell ref="T42:W42"/>
    <mergeCell ref="X42:AA42"/>
    <mergeCell ref="AB42:AC42"/>
    <mergeCell ref="AD42:AG42"/>
    <mergeCell ref="AI42:AK42"/>
    <mergeCell ref="AN42:BC42"/>
    <mergeCell ref="AI43:AK43"/>
    <mergeCell ref="AN43:BC43"/>
    <mergeCell ref="A44:L44"/>
    <mergeCell ref="M44:S44"/>
    <mergeCell ref="T44:W44"/>
    <mergeCell ref="X44:AA44"/>
    <mergeCell ref="AB44:AC44"/>
    <mergeCell ref="AD44:AG44"/>
    <mergeCell ref="AI44:AK44"/>
    <mergeCell ref="AN44:BC44"/>
    <mergeCell ref="A43:L43"/>
    <mergeCell ref="M43:S43"/>
    <mergeCell ref="T43:W43"/>
    <mergeCell ref="X43:AA43"/>
    <mergeCell ref="AB43:AC43"/>
    <mergeCell ref="AD43:AG43"/>
    <mergeCell ref="AI45:AK45"/>
    <mergeCell ref="AN45:BC45"/>
    <mergeCell ref="A46:L46"/>
    <mergeCell ref="M46:S46"/>
    <mergeCell ref="T46:W46"/>
    <mergeCell ref="X46:AA46"/>
    <mergeCell ref="AB46:AC46"/>
    <mergeCell ref="AD46:AG46"/>
    <mergeCell ref="AI46:AK46"/>
    <mergeCell ref="AN46:BC46"/>
    <mergeCell ref="A45:L45"/>
    <mergeCell ref="M45:S45"/>
    <mergeCell ref="T45:W45"/>
    <mergeCell ref="X45:AA45"/>
    <mergeCell ref="AB45:AC45"/>
    <mergeCell ref="AD45:AG45"/>
    <mergeCell ref="A54:BC54"/>
    <mergeCell ref="AC50:AG50"/>
    <mergeCell ref="AH50:AL50"/>
    <mergeCell ref="AM50:BA50"/>
    <mergeCell ref="AC51:AG53"/>
    <mergeCell ref="AH51:AL53"/>
    <mergeCell ref="AM51:BA53"/>
    <mergeCell ref="AI47:AK47"/>
    <mergeCell ref="AN47:BC47"/>
    <mergeCell ref="A48:L48"/>
    <mergeCell ref="M48:S48"/>
    <mergeCell ref="T48:W48"/>
    <mergeCell ref="X48:AA48"/>
    <mergeCell ref="AB48:AC48"/>
    <mergeCell ref="AD48:AG48"/>
    <mergeCell ref="AI48:AK48"/>
    <mergeCell ref="AN48:BC48"/>
    <mergeCell ref="A47:L47"/>
    <mergeCell ref="M47:S47"/>
    <mergeCell ref="T47:W47"/>
    <mergeCell ref="X47:AA47"/>
    <mergeCell ref="AB47:AC47"/>
    <mergeCell ref="AD47:AG47"/>
  </mergeCells>
  <phoneticPr fontId="2"/>
  <conditionalFormatting sqref="AR1:AS1">
    <cfRule type="expression" dxfId="6" priority="3">
      <formula>$AR$1=1</formula>
    </cfRule>
  </conditionalFormatting>
  <conditionalFormatting sqref="N16:O16">
    <cfRule type="expression" dxfId="5" priority="1">
      <formula>$N$16=1</formula>
    </cfRule>
    <cfRule type="expression" dxfId="4" priority="2">
      <formula>$AR$1=1</formula>
    </cfRule>
  </conditionalFormatting>
  <dataValidations count="6">
    <dataValidation type="whole" imeMode="off" allowBlank="1" showInputMessage="1" showErrorMessage="1" sqref="AZ1:BA1 V16:W16">
      <formula1>1</formula1>
      <formula2>31</formula2>
    </dataValidation>
    <dataValidation type="whole" imeMode="off" allowBlank="1" showInputMessage="1" showErrorMessage="1" sqref="AV1:AW1 R16:S16">
      <formula1>1</formula1>
      <formula2>12</formula2>
    </dataValidation>
    <dataValidation imeMode="hiragana" allowBlank="1" showInputMessage="1" showErrorMessage="1" sqref="A46:L48 AH7 AH5 M41:S48 K16:M16 A22:L24 A25:A26 A32 A36 A38 K18:BC18 AM1:AQ1 AN22:BC48 A45 A42:A43 A41:L41 A44:L44 AH9:BC10"/>
    <dataValidation imeMode="off" allowBlank="1" showInputMessage="1" showErrorMessage="1" sqref="M22:S40 AR1:AS1 N16:O16"/>
    <dataValidation type="whole" imeMode="off" allowBlank="1" showInputMessage="1" showErrorMessage="1" sqref="T22:W48">
      <formula1>1</formula1>
      <formula2>10</formula2>
    </dataValidation>
    <dataValidation type="time" imeMode="off" allowBlank="1" showInputMessage="1" showErrorMessage="1" sqref="X22:AA48 AD22:AG48">
      <formula1>0</formula1>
      <formula2>0.999305555555556</formula2>
    </dataValidation>
  </dataValidations>
  <printOptions horizontalCentered="1"/>
  <pageMargins left="0.78740157480314965" right="0.59055118110236227" top="0.78740157480314965" bottom="0.39370078740157483" header="0" footer="0"/>
  <pageSetup paperSize="9" scale="98" orientation="portrait" blackAndWhite="1" horizontalDpi="4294967294" verticalDpi="4294967294"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
  <sheetViews>
    <sheetView workbookViewId="0">
      <selection activeCell="N23" sqref="N23"/>
    </sheetView>
  </sheetViews>
  <sheetFormatPr defaultRowHeight="13.5"/>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BD57"/>
  <sheetViews>
    <sheetView showGridLines="0" view="pageBreakPreview" topLeftCell="A13" zoomScaleNormal="100" zoomScaleSheetLayoutView="100" workbookViewId="0">
      <selection activeCell="K23" sqref="K23:T23"/>
    </sheetView>
  </sheetViews>
  <sheetFormatPr defaultRowHeight="14.25"/>
  <cols>
    <col min="1" max="47" width="1.625" style="57" customWidth="1"/>
    <col min="48" max="48" width="1.625" style="61" customWidth="1"/>
    <col min="49" max="50" width="9" style="61"/>
    <col min="51" max="16384" width="9" style="57"/>
  </cols>
  <sheetData>
    <row r="1" spans="1:56" s="1" customFormat="1" ht="15" customHeight="1">
      <c r="AV1" s="18"/>
      <c r="AW1" s="19"/>
      <c r="AX1" s="19"/>
      <c r="AY1" s="19"/>
      <c r="AZ1" s="19"/>
      <c r="BA1" s="19"/>
      <c r="BB1" s="19"/>
      <c r="BC1" s="19"/>
      <c r="BD1" s="19"/>
    </row>
    <row r="2" spans="1:56" ht="15.95" customHeight="1">
      <c r="A2" s="315" t="s">
        <v>89</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18"/>
    </row>
    <row r="3" spans="1:56" ht="15.95" customHeight="1">
      <c r="AV3" s="18"/>
    </row>
    <row r="4" spans="1:56" ht="15.95" customHeight="1">
      <c r="AV4" s="18"/>
    </row>
    <row r="5" spans="1:56" ht="15.95" customHeight="1">
      <c r="AV5" s="18"/>
    </row>
    <row r="6" spans="1:56" ht="15.95" customHeight="1">
      <c r="A6" s="506" t="s">
        <v>90</v>
      </c>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18"/>
    </row>
    <row r="7" spans="1:56" ht="15.95" customHeight="1">
      <c r="AV7" s="18"/>
    </row>
    <row r="8" spans="1:56" ht="15.95" customHeight="1">
      <c r="AV8" s="18"/>
    </row>
    <row r="9" spans="1:56" ht="15.95" customHeight="1">
      <c r="AV9" s="18"/>
    </row>
    <row r="10" spans="1:56" ht="15.95" customHeight="1">
      <c r="J10" s="514" t="s">
        <v>93</v>
      </c>
      <c r="K10" s="514"/>
      <c r="L10" s="514"/>
      <c r="M10" s="514"/>
      <c r="N10" s="514"/>
      <c r="O10" s="514"/>
      <c r="P10" s="514"/>
      <c r="Q10" s="514"/>
      <c r="T10" s="515" t="s">
        <v>3</v>
      </c>
      <c r="U10" s="515"/>
      <c r="V10" s="515"/>
      <c r="W10" s="510">
        <v>7</v>
      </c>
      <c r="X10" s="510"/>
      <c r="Y10" s="315" t="s">
        <v>2</v>
      </c>
      <c r="Z10" s="315"/>
      <c r="AA10" s="510">
        <v>10</v>
      </c>
      <c r="AB10" s="510"/>
      <c r="AC10" s="315" t="s">
        <v>1</v>
      </c>
      <c r="AD10" s="315"/>
      <c r="AE10" s="511"/>
      <c r="AF10" s="511"/>
      <c r="AG10" s="315" t="s">
        <v>0</v>
      </c>
      <c r="AH10" s="315"/>
      <c r="AV10" s="18"/>
    </row>
    <row r="11" spans="1:56" ht="15.95" customHeight="1">
      <c r="AV11" s="18"/>
    </row>
    <row r="12" spans="1:56" ht="15.95" customHeight="1">
      <c r="AV12" s="18"/>
    </row>
    <row r="13" spans="1:56" ht="15.95" customHeight="1">
      <c r="J13" s="514" t="s">
        <v>102</v>
      </c>
      <c r="K13" s="514"/>
      <c r="L13" s="514"/>
      <c r="M13" s="514"/>
      <c r="N13" s="514"/>
      <c r="O13" s="514"/>
      <c r="P13" s="514"/>
      <c r="Q13" s="514"/>
      <c r="T13" s="509" t="s">
        <v>38</v>
      </c>
      <c r="U13" s="509"/>
      <c r="V13" s="509"/>
      <c r="W13" s="509"/>
      <c r="X13" s="509"/>
      <c r="Y13" s="60"/>
      <c r="Z13" s="60"/>
      <c r="AA13" s="512"/>
      <c r="AB13" s="512"/>
      <c r="AC13" s="512"/>
      <c r="AD13" s="512"/>
      <c r="AE13" s="512"/>
      <c r="AF13" s="512"/>
      <c r="AG13" s="512"/>
      <c r="AH13" s="512"/>
      <c r="AI13" s="512"/>
      <c r="AJ13" s="512"/>
      <c r="AK13" s="512"/>
      <c r="AL13" s="512"/>
      <c r="AM13" s="512"/>
      <c r="AN13" s="512"/>
      <c r="AO13" s="512"/>
      <c r="AP13" s="512"/>
      <c r="AQ13" s="512"/>
      <c r="AR13" s="512"/>
      <c r="AS13" s="512"/>
      <c r="AT13" s="512"/>
      <c r="AU13" s="512"/>
      <c r="AV13" s="18"/>
    </row>
    <row r="14" spans="1:56" ht="5.0999999999999996" customHeight="1">
      <c r="AV14" s="18"/>
    </row>
    <row r="15" spans="1:56" ht="15.95" customHeight="1">
      <c r="T15" s="509" t="s">
        <v>91</v>
      </c>
      <c r="U15" s="509"/>
      <c r="V15" s="509"/>
      <c r="W15" s="509"/>
      <c r="X15" s="509"/>
      <c r="Y15" s="60"/>
      <c r="Z15" s="60"/>
      <c r="AA15" s="512"/>
      <c r="AB15" s="512"/>
      <c r="AC15" s="512"/>
      <c r="AD15" s="512"/>
      <c r="AE15" s="512"/>
      <c r="AF15" s="512"/>
      <c r="AG15" s="512"/>
      <c r="AH15" s="512"/>
      <c r="AI15" s="512"/>
      <c r="AJ15" s="512"/>
      <c r="AK15" s="512"/>
      <c r="AL15" s="512"/>
      <c r="AM15" s="512"/>
      <c r="AN15" s="512"/>
      <c r="AO15" s="512"/>
      <c r="AP15" s="512"/>
      <c r="AQ15" s="512"/>
      <c r="AR15" s="512"/>
      <c r="AS15" s="512"/>
      <c r="AT15" s="512"/>
      <c r="AU15" s="512"/>
      <c r="AV15" s="18"/>
    </row>
    <row r="16" spans="1:56" ht="5.0999999999999996" customHeight="1">
      <c r="AV16" s="18"/>
    </row>
    <row r="17" spans="1:48" ht="15.95" customHeight="1">
      <c r="T17" s="509" t="s">
        <v>37</v>
      </c>
      <c r="U17" s="509"/>
      <c r="V17" s="509"/>
      <c r="W17" s="509"/>
      <c r="X17" s="509"/>
      <c r="Y17" s="60"/>
      <c r="Z17" s="60"/>
      <c r="AA17" s="512"/>
      <c r="AB17" s="512"/>
      <c r="AC17" s="512"/>
      <c r="AD17" s="512"/>
      <c r="AE17" s="512"/>
      <c r="AF17" s="512"/>
      <c r="AG17" s="512"/>
      <c r="AH17" s="512"/>
      <c r="AI17" s="512"/>
      <c r="AJ17" s="512"/>
      <c r="AK17" s="512"/>
      <c r="AL17" s="512"/>
      <c r="AM17" s="512"/>
      <c r="AN17" s="512"/>
      <c r="AO17" s="512"/>
      <c r="AP17" s="512"/>
      <c r="AQ17" s="512"/>
      <c r="AR17" s="512"/>
      <c r="AS17" s="512"/>
      <c r="AT17" s="512"/>
      <c r="AU17" s="512"/>
      <c r="AV17" s="18"/>
    </row>
    <row r="18" spans="1:48" ht="5.0999999999999996" customHeight="1">
      <c r="AV18" s="18"/>
    </row>
    <row r="19" spans="1:48" ht="15.95" customHeight="1">
      <c r="T19" s="509" t="s">
        <v>92</v>
      </c>
      <c r="U19" s="509"/>
      <c r="V19" s="509"/>
      <c r="W19" s="509"/>
      <c r="X19" s="509"/>
      <c r="Y19" s="60"/>
      <c r="Z19" s="60"/>
      <c r="AA19" s="512"/>
      <c r="AB19" s="512"/>
      <c r="AC19" s="512"/>
      <c r="AD19" s="512"/>
      <c r="AE19" s="512"/>
      <c r="AF19" s="512"/>
      <c r="AG19" s="512"/>
      <c r="AH19" s="512"/>
      <c r="AI19" s="512"/>
      <c r="AJ19" s="512"/>
      <c r="AK19" s="512"/>
      <c r="AL19" s="512"/>
      <c r="AM19" s="512"/>
      <c r="AN19" s="512"/>
      <c r="AO19" s="512"/>
      <c r="AP19" s="512"/>
      <c r="AQ19" s="512"/>
      <c r="AR19" s="512"/>
      <c r="AS19" s="512"/>
      <c r="AT19" s="512"/>
      <c r="AU19" s="512"/>
      <c r="AV19" s="18"/>
    </row>
    <row r="20" spans="1:48" ht="15.95" customHeight="1">
      <c r="AV20" s="18"/>
    </row>
    <row r="21" spans="1:48" ht="15.95" customHeight="1">
      <c r="AV21" s="18"/>
    </row>
    <row r="22" spans="1:48" ht="15.95" customHeight="1">
      <c r="AV22" s="18"/>
    </row>
    <row r="23" spans="1:48" ht="15.95" customHeight="1">
      <c r="A23" s="308" t="s">
        <v>9</v>
      </c>
      <c r="B23" s="308"/>
      <c r="C23" s="308"/>
      <c r="D23" s="308"/>
      <c r="E23" s="308"/>
      <c r="F23" s="308"/>
      <c r="K23" s="513"/>
      <c r="L23" s="513"/>
      <c r="M23" s="513"/>
      <c r="N23" s="513"/>
      <c r="O23" s="513"/>
      <c r="P23" s="513"/>
      <c r="Q23" s="513"/>
      <c r="R23" s="513"/>
      <c r="S23" s="513"/>
      <c r="T23" s="513"/>
      <c r="AV23" s="18"/>
    </row>
    <row r="24" spans="1:48" ht="15.95" customHeight="1">
      <c r="AV24" s="18"/>
    </row>
    <row r="25" spans="1:48" ht="15.95" customHeight="1">
      <c r="AV25" s="18"/>
    </row>
    <row r="26" spans="1:48" ht="15.95" customHeight="1">
      <c r="A26" s="308" t="s">
        <v>94</v>
      </c>
      <c r="B26" s="308"/>
      <c r="C26" s="308"/>
      <c r="D26" s="308"/>
      <c r="E26" s="308"/>
      <c r="F26" s="308"/>
      <c r="K26" s="516" t="s">
        <v>250</v>
      </c>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151" t="s">
        <v>229</v>
      </c>
      <c r="AK26" s="508" t="str">
        <f>IF($K$23="","　　　　",VLOOKUP($K$23,DATA!$A$2:$F$9,2,FALSE))</f>
        <v>　　　　</v>
      </c>
      <c r="AL26" s="508"/>
      <c r="AM26" s="508"/>
      <c r="AN26" s="508"/>
      <c r="AO26" s="508"/>
      <c r="AP26" s="508"/>
      <c r="AQ26" s="508"/>
      <c r="AR26" s="508"/>
      <c r="AS26" s="508"/>
      <c r="AT26" s="508"/>
      <c r="AU26" s="60" t="s">
        <v>210</v>
      </c>
      <c r="AV26" s="18"/>
    </row>
    <row r="27" spans="1:48" ht="15.95" customHeight="1">
      <c r="AV27" s="18"/>
    </row>
    <row r="28" spans="1:48" ht="15.95" customHeight="1">
      <c r="AV28" s="18"/>
    </row>
    <row r="29" spans="1:48" ht="15.95" customHeight="1">
      <c r="AV29" s="18"/>
    </row>
    <row r="30" spans="1:48" ht="15.95" customHeight="1">
      <c r="A30" s="506" t="s">
        <v>95</v>
      </c>
      <c r="B30" s="506"/>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18"/>
    </row>
    <row r="31" spans="1:48" ht="15.95" customHeight="1">
      <c r="AV31" s="18"/>
    </row>
    <row r="32" spans="1:48" ht="15.95" customHeight="1">
      <c r="AV32" s="18"/>
    </row>
    <row r="33" spans="1:48" ht="15.95" customHeight="1">
      <c r="A33" s="57" t="s">
        <v>96</v>
      </c>
      <c r="O33" s="507" t="s">
        <v>104</v>
      </c>
      <c r="P33" s="507"/>
      <c r="R33" s="57" t="s">
        <v>97</v>
      </c>
      <c r="AV33" s="18"/>
    </row>
    <row r="34" spans="1:48" ht="15.95" customHeight="1">
      <c r="AV34" s="18"/>
    </row>
    <row r="35" spans="1:48" ht="15.95" customHeight="1">
      <c r="O35" s="507" t="s">
        <v>145</v>
      </c>
      <c r="P35" s="507"/>
      <c r="R35" s="57" t="s">
        <v>98</v>
      </c>
      <c r="AV35" s="18"/>
    </row>
    <row r="36" spans="1:48" ht="15.95" customHeight="1">
      <c r="AV36" s="18"/>
    </row>
    <row r="37" spans="1:48" ht="15.95" customHeight="1">
      <c r="O37" s="507" t="s">
        <v>105</v>
      </c>
      <c r="P37" s="507"/>
      <c r="R37" s="57" t="s">
        <v>99</v>
      </c>
      <c r="AV37" s="18"/>
    </row>
    <row r="38" spans="1:48" ht="15.95" customHeight="1">
      <c r="AV38" s="18"/>
    </row>
    <row r="39" spans="1:48" ht="15.95" customHeight="1">
      <c r="O39" s="507" t="s">
        <v>146</v>
      </c>
      <c r="P39" s="507"/>
      <c r="R39" s="57" t="s">
        <v>100</v>
      </c>
      <c r="AV39" s="18"/>
    </row>
    <row r="40" spans="1:48" ht="15.95" customHeight="1">
      <c r="AV40" s="18"/>
    </row>
    <row r="41" spans="1:48" ht="15.95" customHeight="1">
      <c r="AV41" s="18"/>
    </row>
    <row r="42" spans="1:48" ht="15.95" customHeight="1">
      <c r="AV42" s="18"/>
    </row>
    <row r="43" spans="1:48" ht="15.95" customHeight="1">
      <c r="X43" s="505" t="s">
        <v>101</v>
      </c>
      <c r="Y43" s="505"/>
      <c r="Z43" s="505"/>
      <c r="AA43" s="505"/>
      <c r="AB43" s="505"/>
      <c r="AC43" s="505"/>
      <c r="AD43" s="505"/>
      <c r="AE43" s="505"/>
      <c r="AF43" s="505"/>
      <c r="AG43" s="505"/>
      <c r="AH43" s="505"/>
      <c r="AI43" s="505"/>
      <c r="AJ43" s="505"/>
      <c r="AK43" s="505"/>
      <c r="AL43" s="505"/>
      <c r="AM43" s="505" t="s">
        <v>103</v>
      </c>
      <c r="AN43" s="505"/>
      <c r="AO43" s="505"/>
      <c r="AP43" s="505"/>
      <c r="AQ43" s="505"/>
      <c r="AR43" s="505"/>
      <c r="AS43" s="505"/>
      <c r="AT43" s="505"/>
      <c r="AU43" s="505"/>
      <c r="AV43" s="18"/>
    </row>
    <row r="44" spans="1:48" ht="15.95" customHeight="1">
      <c r="X44" s="505"/>
      <c r="Y44" s="505"/>
      <c r="Z44" s="505"/>
      <c r="AA44" s="505"/>
      <c r="AB44" s="505"/>
      <c r="AC44" s="505"/>
      <c r="AD44" s="505"/>
      <c r="AE44" s="505"/>
      <c r="AF44" s="505"/>
      <c r="AG44" s="505"/>
      <c r="AH44" s="505"/>
      <c r="AI44" s="505"/>
      <c r="AJ44" s="505"/>
      <c r="AK44" s="505"/>
      <c r="AL44" s="505"/>
      <c r="AM44" s="505"/>
      <c r="AN44" s="505"/>
      <c r="AO44" s="505"/>
      <c r="AP44" s="505"/>
      <c r="AQ44" s="505"/>
      <c r="AR44" s="505"/>
      <c r="AS44" s="505"/>
      <c r="AT44" s="505"/>
      <c r="AU44" s="505"/>
      <c r="AV44" s="18"/>
    </row>
    <row r="45" spans="1:48" ht="15.95" customHeight="1">
      <c r="X45" s="505"/>
      <c r="Y45" s="505"/>
      <c r="Z45" s="505"/>
      <c r="AA45" s="505"/>
      <c r="AB45" s="505"/>
      <c r="AC45" s="505"/>
      <c r="AD45" s="505"/>
      <c r="AE45" s="505"/>
      <c r="AF45" s="505"/>
      <c r="AG45" s="505"/>
      <c r="AH45" s="505"/>
      <c r="AI45" s="505"/>
      <c r="AJ45" s="505"/>
      <c r="AK45" s="505"/>
      <c r="AL45" s="505"/>
      <c r="AM45" s="505"/>
      <c r="AN45" s="505"/>
      <c r="AO45" s="505"/>
      <c r="AP45" s="505"/>
      <c r="AQ45" s="505"/>
      <c r="AR45" s="505"/>
      <c r="AS45" s="505"/>
      <c r="AT45" s="505"/>
      <c r="AU45" s="505"/>
      <c r="AV45" s="18"/>
    </row>
    <row r="46" spans="1:48" ht="15.95" customHeight="1">
      <c r="X46" s="505"/>
      <c r="Y46" s="505"/>
      <c r="Z46" s="505"/>
      <c r="AA46" s="505"/>
      <c r="AB46" s="505"/>
      <c r="AC46" s="505"/>
      <c r="AD46" s="505"/>
      <c r="AE46" s="505"/>
      <c r="AF46" s="505"/>
      <c r="AG46" s="505"/>
      <c r="AH46" s="505"/>
      <c r="AI46" s="505"/>
      <c r="AJ46" s="505"/>
      <c r="AK46" s="505"/>
      <c r="AL46" s="505"/>
      <c r="AM46" s="505"/>
      <c r="AN46" s="505"/>
      <c r="AO46" s="505"/>
      <c r="AP46" s="505"/>
      <c r="AQ46" s="505"/>
      <c r="AR46" s="505"/>
      <c r="AS46" s="505"/>
      <c r="AT46" s="505"/>
      <c r="AU46" s="505"/>
      <c r="AV46" s="18"/>
    </row>
    <row r="47" spans="1:48" ht="15.95" customHeight="1">
      <c r="X47" s="505"/>
      <c r="Y47" s="505"/>
      <c r="Z47" s="505"/>
      <c r="AA47" s="505"/>
      <c r="AB47" s="505"/>
      <c r="AC47" s="505"/>
      <c r="AD47" s="505"/>
      <c r="AE47" s="505"/>
      <c r="AF47" s="505"/>
      <c r="AG47" s="505"/>
      <c r="AH47" s="505"/>
      <c r="AI47" s="505"/>
      <c r="AJ47" s="505"/>
      <c r="AK47" s="505"/>
      <c r="AL47" s="505"/>
      <c r="AM47" s="505"/>
      <c r="AN47" s="505"/>
      <c r="AO47" s="505"/>
      <c r="AP47" s="505"/>
      <c r="AQ47" s="505"/>
      <c r="AR47" s="505"/>
      <c r="AS47" s="505"/>
      <c r="AT47" s="505"/>
      <c r="AU47" s="505"/>
      <c r="AV47" s="18"/>
    </row>
    <row r="48" spans="1:48" ht="15.95" customHeight="1">
      <c r="X48" s="505"/>
      <c r="Y48" s="505"/>
      <c r="Z48" s="505"/>
      <c r="AA48" s="505"/>
      <c r="AB48" s="505"/>
      <c r="AC48" s="505"/>
      <c r="AD48" s="505"/>
      <c r="AE48" s="505"/>
      <c r="AF48" s="505"/>
      <c r="AG48" s="505"/>
      <c r="AH48" s="505"/>
      <c r="AI48" s="505"/>
      <c r="AJ48" s="505"/>
      <c r="AK48" s="505"/>
      <c r="AL48" s="505"/>
      <c r="AM48" s="505"/>
      <c r="AN48" s="505"/>
      <c r="AO48" s="505"/>
      <c r="AP48" s="505"/>
      <c r="AQ48" s="505"/>
      <c r="AR48" s="505"/>
      <c r="AS48" s="505"/>
      <c r="AT48" s="505"/>
      <c r="AU48" s="505"/>
      <c r="AV48" s="18"/>
    </row>
    <row r="49" spans="24:48" ht="15.95" customHeight="1">
      <c r="X49" s="505"/>
      <c r="Y49" s="505"/>
      <c r="Z49" s="505"/>
      <c r="AA49" s="505"/>
      <c r="AB49" s="505"/>
      <c r="AC49" s="505"/>
      <c r="AD49" s="505"/>
      <c r="AE49" s="505"/>
      <c r="AF49" s="505"/>
      <c r="AG49" s="505"/>
      <c r="AH49" s="505"/>
      <c r="AI49" s="505"/>
      <c r="AJ49" s="505"/>
      <c r="AK49" s="505"/>
      <c r="AL49" s="505"/>
      <c r="AM49" s="505"/>
      <c r="AN49" s="505"/>
      <c r="AO49" s="505"/>
      <c r="AP49" s="505"/>
      <c r="AQ49" s="505"/>
      <c r="AR49" s="505"/>
      <c r="AS49" s="505"/>
      <c r="AT49" s="505"/>
      <c r="AU49" s="505"/>
      <c r="AV49" s="18"/>
    </row>
    <row r="50" spans="24:48" ht="24">
      <c r="AV50" s="18"/>
    </row>
    <row r="51" spans="24:48" ht="24">
      <c r="AV51" s="18"/>
    </row>
    <row r="52" spans="24:48" ht="24">
      <c r="AV52" s="18"/>
    </row>
    <row r="53" spans="24:48" ht="24">
      <c r="AV53" s="18"/>
    </row>
    <row r="54" spans="24:48" ht="24">
      <c r="AV54" s="18"/>
    </row>
    <row r="55" spans="24:48" ht="24">
      <c r="AV55" s="18"/>
    </row>
    <row r="56" spans="24:48" ht="24">
      <c r="AV56" s="18"/>
    </row>
    <row r="57" spans="24:48" ht="24">
      <c r="AV57" s="18"/>
    </row>
  </sheetData>
  <sheetProtection selectLockedCells="1"/>
  <mergeCells count="33">
    <mergeCell ref="K23:T23"/>
    <mergeCell ref="A2:AU2"/>
    <mergeCell ref="A6:AU6"/>
    <mergeCell ref="X44:AL49"/>
    <mergeCell ref="J10:Q10"/>
    <mergeCell ref="J13:Q13"/>
    <mergeCell ref="O35:P35"/>
    <mergeCell ref="O37:P37"/>
    <mergeCell ref="O39:P39"/>
    <mergeCell ref="X43:AL43"/>
    <mergeCell ref="AA17:AU17"/>
    <mergeCell ref="AA13:AU13"/>
    <mergeCell ref="AA15:AU15"/>
    <mergeCell ref="T10:V10"/>
    <mergeCell ref="K26:AI26"/>
    <mergeCell ref="A23:F23"/>
    <mergeCell ref="T19:X19"/>
    <mergeCell ref="AG10:AH10"/>
    <mergeCell ref="W10:X10"/>
    <mergeCell ref="AC10:AD10"/>
    <mergeCell ref="AE10:AF10"/>
    <mergeCell ref="AA19:AU19"/>
    <mergeCell ref="Y10:Z10"/>
    <mergeCell ref="T15:X15"/>
    <mergeCell ref="T17:X17"/>
    <mergeCell ref="AA10:AB10"/>
    <mergeCell ref="T13:X13"/>
    <mergeCell ref="AM44:AU49"/>
    <mergeCell ref="AM43:AU43"/>
    <mergeCell ref="A30:AU30"/>
    <mergeCell ref="O33:P33"/>
    <mergeCell ref="A26:F26"/>
    <mergeCell ref="AK26:AT26"/>
  </mergeCells>
  <phoneticPr fontId="2"/>
  <conditionalFormatting sqref="W10:X10">
    <cfRule type="expression" dxfId="3" priority="2">
      <formula>$W$10=1</formula>
    </cfRule>
  </conditionalFormatting>
  <dataValidations count="9">
    <dataValidation type="whole" imeMode="off" allowBlank="1" showInputMessage="1" showErrorMessage="1" sqref="AE10:AF10">
      <formula1>1</formula1>
      <formula2>31</formula2>
    </dataValidation>
    <dataValidation type="whole" imeMode="off" allowBlank="1" showInputMessage="1" showErrorMessage="1" sqref="AA10:AB10">
      <formula1>1</formula1>
      <formula2>12</formula2>
    </dataValidation>
    <dataValidation imeMode="hiragana" allowBlank="1" showInputMessage="1" showErrorMessage="1" sqref="AA15:AU15 AA17:AU17 AA13:AU13"/>
    <dataValidation imeMode="off" allowBlank="1" showInputMessage="1" showErrorMessage="1" sqref="AA19:AU19 W10:X10 AJ26"/>
    <dataValidation type="list" imeMode="hiragana" allowBlank="1" showInputMessage="1" showErrorMessage="1" sqref="O33:P33">
      <formula1>"1,①"</formula1>
    </dataValidation>
    <dataValidation type="list" imeMode="hiragana" allowBlank="1" showInputMessage="1" showErrorMessage="1" sqref="O35:P35">
      <formula1>"2,②"</formula1>
    </dataValidation>
    <dataValidation type="list" imeMode="hiragana" allowBlank="1" showInputMessage="1" showErrorMessage="1" sqref="O37:P37">
      <formula1>"3,③"</formula1>
    </dataValidation>
    <dataValidation type="list" imeMode="hiragana" allowBlank="1" showInputMessage="1" showErrorMessage="1" sqref="O39:P39">
      <formula1>"4,④"</formula1>
    </dataValidation>
    <dataValidation errorStyle="information" imeMode="hiragana" allowBlank="1" showInputMessage="1" showErrorMessage="1" errorTitle="確認" error="リストにない元号ですが、よろしいですか？" sqref="T10:V10"/>
  </dataValidations>
  <printOptions horizontalCentered="1"/>
  <pageMargins left="1.1811023622047245" right="1.1811023622047245" top="1.1811023622047245" bottom="1.1811023622047245" header="0.39370078740157483" footer="0"/>
  <pageSetup paperSize="9" scale="99" orientation="portrait" blackAndWhite="1" horizontalDpi="4294967294" verticalDpi="4294967294" r:id="rId1"/>
  <headerFooter>
    <oddHeader>&amp;L&amp;"ＭＳ 明朝,標準"&amp;12様式第１号（第３条関係）</oddHeader>
  </headerFooter>
  <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DATA!$A$2:$A$9</xm:f>
          </x14:formula1>
          <xm:sqref>K23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pageSetUpPr fitToPage="1"/>
  </sheetPr>
  <dimension ref="A1:AY56"/>
  <sheetViews>
    <sheetView showGridLines="0" view="pageBreakPreview" topLeftCell="A4" zoomScaleNormal="100" zoomScaleSheetLayoutView="100" workbookViewId="0">
      <selection activeCell="K28" sqref="K28:Q30"/>
    </sheetView>
  </sheetViews>
  <sheetFormatPr defaultRowHeight="13.5"/>
  <cols>
    <col min="1" max="49" width="1.625" style="1" customWidth="1"/>
    <col min="50" max="50" width="2.625" style="1" customWidth="1"/>
    <col min="51" max="51" width="1.625" style="19" customWidth="1"/>
    <col min="52" max="16384" width="9" style="1"/>
  </cols>
  <sheetData>
    <row r="1" spans="1:50" ht="15" customHeight="1"/>
    <row r="2" spans="1:50" ht="13.5" customHeight="1">
      <c r="A2" s="220" t="s">
        <v>67</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row>
    <row r="3" spans="1:50" ht="13.5" customHeight="1">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row>
    <row r="6" spans="1:50">
      <c r="AJ6" s="160" t="s">
        <v>3</v>
      </c>
      <c r="AK6" s="160"/>
      <c r="AL6" s="160"/>
      <c r="AM6" s="157">
        <v>8</v>
      </c>
      <c r="AN6" s="157"/>
      <c r="AO6" s="160" t="s">
        <v>2</v>
      </c>
      <c r="AP6" s="160"/>
      <c r="AQ6" s="157">
        <v>3</v>
      </c>
      <c r="AR6" s="157"/>
      <c r="AS6" s="160" t="s">
        <v>1</v>
      </c>
      <c r="AT6" s="160"/>
      <c r="AU6" s="157">
        <v>31</v>
      </c>
      <c r="AV6" s="157"/>
      <c r="AW6" s="180" t="s">
        <v>0</v>
      </c>
      <c r="AX6" s="180"/>
    </row>
    <row r="8" spans="1:50">
      <c r="A8" s="1" t="s">
        <v>236</v>
      </c>
    </row>
    <row r="12" spans="1:50">
      <c r="Q12" s="22" t="s">
        <v>36</v>
      </c>
    </row>
    <row r="14" spans="1:50" ht="13.5" customHeight="1">
      <c r="S14" s="163" t="s">
        <v>37</v>
      </c>
      <c r="T14" s="163"/>
      <c r="U14" s="163"/>
      <c r="V14" s="163"/>
      <c r="W14" s="163"/>
      <c r="X14" s="163"/>
      <c r="Y14" s="163"/>
      <c r="Z14" s="163"/>
      <c r="AC14" s="182" t="str">
        <f>IF(申込書!AC8="","",申込書!AC8)</f>
        <v/>
      </c>
      <c r="AD14" s="182"/>
      <c r="AE14" s="182"/>
      <c r="AF14" s="182"/>
      <c r="AG14" s="182"/>
      <c r="AH14" s="182"/>
      <c r="AI14" s="182"/>
      <c r="AJ14" s="182"/>
      <c r="AK14" s="182"/>
      <c r="AL14" s="182"/>
      <c r="AM14" s="182"/>
      <c r="AN14" s="182"/>
      <c r="AO14" s="182"/>
      <c r="AP14" s="182"/>
      <c r="AQ14" s="182"/>
      <c r="AR14" s="182"/>
      <c r="AS14" s="182"/>
      <c r="AT14" s="182"/>
      <c r="AU14" s="182"/>
      <c r="AV14" s="182"/>
      <c r="AW14" s="182"/>
      <c r="AX14" s="182"/>
    </row>
    <row r="15" spans="1:50">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row>
    <row r="17" spans="1:50" ht="13.5" customHeight="1">
      <c r="S17" s="163" t="s">
        <v>4</v>
      </c>
      <c r="T17" s="163"/>
      <c r="U17" s="163"/>
      <c r="V17" s="163"/>
      <c r="W17" s="163"/>
      <c r="X17" s="163"/>
      <c r="Y17" s="163"/>
      <c r="Z17" s="163"/>
      <c r="AC17" s="182" t="str">
        <f>IF(申込書!AC11="","",申込書!AC11)</f>
        <v/>
      </c>
      <c r="AD17" s="182"/>
      <c r="AE17" s="182"/>
      <c r="AF17" s="182"/>
      <c r="AG17" s="182"/>
      <c r="AH17" s="182"/>
      <c r="AI17" s="182"/>
      <c r="AJ17" s="182"/>
      <c r="AK17" s="182"/>
      <c r="AL17" s="182"/>
      <c r="AM17" s="182"/>
      <c r="AN17" s="182"/>
      <c r="AO17" s="182"/>
      <c r="AP17" s="182"/>
      <c r="AQ17" s="182"/>
      <c r="AR17" s="182"/>
      <c r="AS17" s="182"/>
      <c r="AT17" s="182"/>
      <c r="AU17" s="182"/>
      <c r="AV17" s="182"/>
      <c r="AW17" s="182"/>
      <c r="AX17" s="182"/>
    </row>
    <row r="18" spans="1:50">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row>
    <row r="20" spans="1:50" ht="13.5" customHeight="1">
      <c r="S20" s="163" t="s">
        <v>19</v>
      </c>
      <c r="T20" s="163"/>
      <c r="U20" s="163"/>
      <c r="V20" s="163"/>
      <c r="W20" s="163"/>
      <c r="X20" s="163"/>
      <c r="Y20" s="163"/>
      <c r="Z20" s="163"/>
      <c r="AC20" s="517"/>
      <c r="AD20" s="517"/>
      <c r="AE20" s="517"/>
      <c r="AF20" s="517"/>
      <c r="AG20" s="517"/>
      <c r="AH20" s="517"/>
      <c r="AI20" s="517"/>
      <c r="AJ20" s="517"/>
      <c r="AK20" s="517"/>
      <c r="AL20" s="517"/>
      <c r="AM20" s="517"/>
      <c r="AN20" s="517"/>
      <c r="AO20" s="517"/>
      <c r="AP20" s="517"/>
      <c r="AQ20" s="517"/>
      <c r="AR20" s="517"/>
      <c r="AS20" s="517"/>
      <c r="AT20" s="219" t="s">
        <v>214</v>
      </c>
      <c r="AU20" s="219"/>
      <c r="AV20" s="219"/>
      <c r="AW20" s="150"/>
      <c r="AX20" s="150"/>
    </row>
    <row r="21" spans="1:50">
      <c r="AC21" s="517"/>
      <c r="AD21" s="517"/>
      <c r="AE21" s="517"/>
      <c r="AF21" s="517"/>
      <c r="AG21" s="517"/>
      <c r="AH21" s="517"/>
      <c r="AI21" s="517"/>
      <c r="AJ21" s="517"/>
      <c r="AK21" s="517"/>
      <c r="AL21" s="517"/>
      <c r="AM21" s="517"/>
      <c r="AN21" s="517"/>
      <c r="AO21" s="517"/>
      <c r="AP21" s="517"/>
      <c r="AQ21" s="517"/>
      <c r="AR21" s="517"/>
      <c r="AS21" s="517"/>
      <c r="AT21" s="219"/>
      <c r="AU21" s="219"/>
      <c r="AV21" s="219"/>
      <c r="AW21" s="150"/>
      <c r="AX21" s="150"/>
    </row>
    <row r="23" spans="1:50">
      <c r="A23" s="154" t="s">
        <v>69</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row>
    <row r="25" spans="1:50" ht="57.75" customHeight="1">
      <c r="X25" s="1" t="s">
        <v>254</v>
      </c>
    </row>
    <row r="27" spans="1:50" ht="5.0999999999999996" customHeight="1">
      <c r="A27" s="37"/>
      <c r="B27" s="16"/>
      <c r="C27" s="16"/>
      <c r="D27" s="16"/>
      <c r="E27" s="16"/>
      <c r="F27" s="16"/>
      <c r="G27" s="16"/>
      <c r="H27" s="16"/>
      <c r="I27" s="38"/>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38"/>
    </row>
    <row r="28" spans="1:50" ht="13.5" customHeight="1">
      <c r="A28" s="40"/>
      <c r="B28" s="208" t="s">
        <v>9</v>
      </c>
      <c r="C28" s="208"/>
      <c r="D28" s="208"/>
      <c r="E28" s="208"/>
      <c r="F28" s="208"/>
      <c r="G28" s="208"/>
      <c r="H28" s="208"/>
      <c r="I28" s="39"/>
      <c r="J28" s="8"/>
      <c r="K28" s="215"/>
      <c r="L28" s="215"/>
      <c r="M28" s="215"/>
      <c r="N28" s="215"/>
      <c r="O28" s="215"/>
      <c r="P28" s="215"/>
      <c r="Q28" s="215"/>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39"/>
    </row>
    <row r="29" spans="1:50">
      <c r="A29" s="40"/>
      <c r="B29" s="208"/>
      <c r="C29" s="208"/>
      <c r="D29" s="208"/>
      <c r="E29" s="208"/>
      <c r="F29" s="208"/>
      <c r="G29" s="208"/>
      <c r="H29" s="208"/>
      <c r="I29" s="39"/>
      <c r="J29" s="8"/>
      <c r="K29" s="215"/>
      <c r="L29" s="215"/>
      <c r="M29" s="215"/>
      <c r="N29" s="215"/>
      <c r="O29" s="215"/>
      <c r="P29" s="215"/>
      <c r="Q29" s="215"/>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39"/>
    </row>
    <row r="30" spans="1:50">
      <c r="A30" s="40"/>
      <c r="B30" s="208"/>
      <c r="C30" s="208"/>
      <c r="D30" s="208"/>
      <c r="E30" s="208"/>
      <c r="F30" s="208"/>
      <c r="G30" s="208"/>
      <c r="H30" s="208"/>
      <c r="I30" s="39"/>
      <c r="J30" s="8"/>
      <c r="K30" s="215"/>
      <c r="L30" s="215"/>
      <c r="M30" s="215"/>
      <c r="N30" s="215"/>
      <c r="O30" s="215"/>
      <c r="P30" s="215"/>
      <c r="Q30" s="215"/>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39"/>
    </row>
    <row r="31" spans="1:50" ht="5.0999999999999996" customHeight="1">
      <c r="A31" s="41"/>
      <c r="B31" s="43"/>
      <c r="C31" s="43"/>
      <c r="D31" s="43"/>
      <c r="E31" s="43"/>
      <c r="F31" s="43"/>
      <c r="G31" s="43"/>
      <c r="H31" s="43"/>
      <c r="I31" s="42"/>
      <c r="J31" s="14"/>
      <c r="K31" s="44"/>
      <c r="L31" s="44"/>
      <c r="M31" s="44"/>
      <c r="N31" s="44"/>
      <c r="O31" s="44"/>
      <c r="P31" s="44"/>
      <c r="Q31" s="4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42"/>
    </row>
    <row r="32" spans="1:50" ht="5.0999999999999996" customHeight="1">
      <c r="A32" s="40"/>
      <c r="B32" s="8"/>
      <c r="C32" s="8"/>
      <c r="D32" s="8"/>
      <c r="E32" s="8"/>
      <c r="F32" s="8"/>
      <c r="G32" s="8"/>
      <c r="H32" s="8"/>
      <c r="I32" s="39"/>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39"/>
    </row>
    <row r="33" spans="1:50" ht="13.5" customHeight="1">
      <c r="A33" s="40"/>
      <c r="B33" s="208" t="s">
        <v>56</v>
      </c>
      <c r="C33" s="208"/>
      <c r="D33" s="208"/>
      <c r="E33" s="208"/>
      <c r="F33" s="208"/>
      <c r="G33" s="208"/>
      <c r="H33" s="208"/>
      <c r="I33" s="39"/>
      <c r="J33" s="8"/>
      <c r="K33" s="217" t="s">
        <v>251</v>
      </c>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6" t="str">
        <f>IF($K$28="","",VLOOKUP($K$28,DATA!$A$2:$F$9,4,FALSE))</f>
        <v/>
      </c>
      <c r="AK33" s="216"/>
      <c r="AL33" s="216"/>
      <c r="AM33" s="216"/>
      <c r="AN33" s="216"/>
      <c r="AO33" s="216"/>
      <c r="AP33" s="216"/>
      <c r="AQ33" s="216"/>
      <c r="AR33" s="216"/>
      <c r="AS33" s="216"/>
      <c r="AT33" s="216"/>
      <c r="AU33" s="216"/>
      <c r="AV33" s="216"/>
      <c r="AW33" s="216"/>
      <c r="AX33" s="39"/>
    </row>
    <row r="34" spans="1:50">
      <c r="A34" s="40"/>
      <c r="B34" s="208"/>
      <c r="C34" s="208"/>
      <c r="D34" s="208"/>
      <c r="E34" s="208"/>
      <c r="F34" s="208"/>
      <c r="G34" s="208"/>
      <c r="H34" s="208"/>
      <c r="I34" s="39"/>
      <c r="J34" s="8"/>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6"/>
      <c r="AK34" s="216"/>
      <c r="AL34" s="216"/>
      <c r="AM34" s="216"/>
      <c r="AN34" s="216"/>
      <c r="AO34" s="216"/>
      <c r="AP34" s="216"/>
      <c r="AQ34" s="216"/>
      <c r="AR34" s="216"/>
      <c r="AS34" s="216"/>
      <c r="AT34" s="216"/>
      <c r="AU34" s="216"/>
      <c r="AV34" s="216"/>
      <c r="AW34" s="216"/>
      <c r="AX34" s="39" t="s">
        <v>210</v>
      </c>
    </row>
    <row r="35" spans="1:50">
      <c r="A35" s="40"/>
      <c r="B35" s="208"/>
      <c r="C35" s="208"/>
      <c r="D35" s="208"/>
      <c r="E35" s="208"/>
      <c r="F35" s="208"/>
      <c r="G35" s="208"/>
      <c r="H35" s="208"/>
      <c r="I35" s="39"/>
      <c r="J35" s="8"/>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6"/>
      <c r="AK35" s="216"/>
      <c r="AL35" s="216"/>
      <c r="AM35" s="216"/>
      <c r="AN35" s="216"/>
      <c r="AO35" s="216"/>
      <c r="AP35" s="216"/>
      <c r="AQ35" s="216"/>
      <c r="AR35" s="216"/>
      <c r="AS35" s="216"/>
      <c r="AT35" s="216"/>
      <c r="AU35" s="216"/>
      <c r="AV35" s="216"/>
      <c r="AW35" s="216"/>
      <c r="AX35" s="39"/>
    </row>
    <row r="36" spans="1:50" ht="5.0999999999999996" customHeight="1">
      <c r="A36" s="41"/>
      <c r="B36" s="43"/>
      <c r="C36" s="43"/>
      <c r="D36" s="43"/>
      <c r="E36" s="43"/>
      <c r="F36" s="43"/>
      <c r="G36" s="43"/>
      <c r="H36" s="43"/>
      <c r="I36" s="42"/>
      <c r="J36" s="14"/>
      <c r="K36" s="44"/>
      <c r="L36" s="44"/>
      <c r="M36" s="44"/>
      <c r="N36" s="44"/>
      <c r="O36" s="44"/>
      <c r="P36" s="44"/>
      <c r="Q36" s="4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42"/>
    </row>
    <row r="37" spans="1:50" ht="5.0999999999999996" customHeight="1">
      <c r="A37" s="40"/>
      <c r="B37" s="8"/>
      <c r="C37" s="8"/>
      <c r="D37" s="8"/>
      <c r="E37" s="8"/>
      <c r="F37" s="8"/>
      <c r="G37" s="8"/>
      <c r="H37" s="8"/>
      <c r="I37" s="39"/>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39"/>
    </row>
    <row r="38" spans="1:50" ht="13.5" customHeight="1">
      <c r="A38" s="40"/>
      <c r="B38" s="208" t="s">
        <v>40</v>
      </c>
      <c r="C38" s="208"/>
      <c r="D38" s="208"/>
      <c r="E38" s="208"/>
      <c r="F38" s="208"/>
      <c r="G38" s="208"/>
      <c r="H38" s="208"/>
      <c r="I38" s="39"/>
      <c r="J38" s="8"/>
      <c r="K38" s="210" t="str">
        <f>IF($K$28="","",VLOOKUP($K$28,DATA!$A$2:$F$9,4,FALSE))</f>
        <v/>
      </c>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39"/>
    </row>
    <row r="39" spans="1:50">
      <c r="A39" s="40"/>
      <c r="B39" s="208"/>
      <c r="C39" s="208"/>
      <c r="D39" s="208"/>
      <c r="E39" s="208"/>
      <c r="F39" s="208"/>
      <c r="G39" s="208"/>
      <c r="H39" s="208"/>
      <c r="I39" s="39"/>
      <c r="J39" s="8"/>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39"/>
    </row>
    <row r="40" spans="1:50">
      <c r="A40" s="40"/>
      <c r="B40" s="208"/>
      <c r="C40" s="208"/>
      <c r="D40" s="208"/>
      <c r="E40" s="208"/>
      <c r="F40" s="208"/>
      <c r="G40" s="208"/>
      <c r="H40" s="208"/>
      <c r="I40" s="39"/>
      <c r="J40" s="8"/>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39"/>
    </row>
    <row r="41" spans="1:50" ht="5.0999999999999996" customHeight="1">
      <c r="A41" s="41"/>
      <c r="B41" s="14"/>
      <c r="C41" s="14"/>
      <c r="D41" s="14"/>
      <c r="E41" s="14"/>
      <c r="F41" s="14"/>
      <c r="G41" s="14"/>
      <c r="H41" s="14"/>
      <c r="I41" s="42"/>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42"/>
    </row>
    <row r="42" spans="1:50" ht="5.0999999999999996" customHeight="1">
      <c r="A42" s="37"/>
      <c r="B42" s="16"/>
      <c r="C42" s="16"/>
      <c r="D42" s="16"/>
      <c r="E42" s="16"/>
      <c r="F42" s="16"/>
      <c r="G42" s="16"/>
      <c r="H42" s="16"/>
      <c r="I42" s="38"/>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38"/>
    </row>
    <row r="43" spans="1:50" ht="13.5" customHeight="1">
      <c r="A43" s="40"/>
      <c r="B43" s="208" t="s">
        <v>70</v>
      </c>
      <c r="C43" s="208"/>
      <c r="D43" s="208"/>
      <c r="E43" s="208"/>
      <c r="F43" s="208"/>
      <c r="G43" s="208"/>
      <c r="H43" s="208"/>
      <c r="I43" s="39"/>
      <c r="J43" s="8"/>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39"/>
    </row>
    <row r="44" spans="1:50">
      <c r="A44" s="40"/>
      <c r="B44" s="208"/>
      <c r="C44" s="208"/>
      <c r="D44" s="208"/>
      <c r="E44" s="208"/>
      <c r="F44" s="208"/>
      <c r="G44" s="208"/>
      <c r="H44" s="208"/>
      <c r="I44" s="39"/>
      <c r="J44" s="8"/>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39"/>
    </row>
    <row r="45" spans="1:50">
      <c r="A45" s="40"/>
      <c r="B45" s="208"/>
      <c r="C45" s="208"/>
      <c r="D45" s="208"/>
      <c r="E45" s="208"/>
      <c r="F45" s="208"/>
      <c r="G45" s="208"/>
      <c r="H45" s="208"/>
      <c r="I45" s="39"/>
      <c r="J45" s="8"/>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39"/>
    </row>
    <row r="46" spans="1:50" ht="5.0999999999999996" customHeight="1">
      <c r="A46" s="41"/>
      <c r="B46" s="14"/>
      <c r="C46" s="14"/>
      <c r="D46" s="14"/>
      <c r="E46" s="14"/>
      <c r="F46" s="14"/>
      <c r="G46" s="14"/>
      <c r="H46" s="14"/>
      <c r="I46" s="42"/>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42"/>
    </row>
    <row r="47" spans="1:50" ht="5.0999999999999996" customHeight="1">
      <c r="A47" s="40"/>
      <c r="B47" s="8"/>
      <c r="C47" s="8"/>
      <c r="D47" s="8"/>
      <c r="E47" s="8"/>
      <c r="F47" s="8"/>
      <c r="G47" s="8"/>
      <c r="H47" s="8"/>
      <c r="I47" s="39"/>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39"/>
    </row>
    <row r="48" spans="1:50" ht="13.5" customHeight="1">
      <c r="A48" s="40"/>
      <c r="B48" s="208" t="s">
        <v>41</v>
      </c>
      <c r="C48" s="208"/>
      <c r="D48" s="208"/>
      <c r="E48" s="208"/>
      <c r="F48" s="208"/>
      <c r="G48" s="208"/>
      <c r="H48" s="208"/>
      <c r="I48" s="39"/>
      <c r="J48" s="8"/>
      <c r="K48" s="213" t="s">
        <v>53</v>
      </c>
      <c r="L48" s="213"/>
      <c r="M48" s="8"/>
      <c r="N48" s="214" t="str">
        <f>IF($K$28="","",VLOOKUP($K$28,DATA!$A$2:$F$9,5,FALSE))</f>
        <v/>
      </c>
      <c r="O48" s="214"/>
      <c r="P48" s="214"/>
      <c r="Q48" s="214"/>
      <c r="R48" s="214"/>
      <c r="S48" s="214"/>
      <c r="T48" s="214"/>
      <c r="U48" s="214"/>
      <c r="V48" s="214"/>
      <c r="W48" s="214"/>
      <c r="X48" s="214"/>
      <c r="Y48" s="8"/>
      <c r="Z48" s="213" t="s">
        <v>57</v>
      </c>
      <c r="AA48" s="213"/>
      <c r="AB48" s="8"/>
      <c r="AC48" s="213" t="s">
        <v>54</v>
      </c>
      <c r="AD48" s="213"/>
      <c r="AE48" s="8"/>
      <c r="AF48" s="214" t="str">
        <f>IF($K$28="","",VLOOKUP($K$28,DATA!$A$2:$F$9,6,FALSE))</f>
        <v/>
      </c>
      <c r="AG48" s="214"/>
      <c r="AH48" s="214"/>
      <c r="AI48" s="214"/>
      <c r="AJ48" s="214"/>
      <c r="AK48" s="214"/>
      <c r="AL48" s="214"/>
      <c r="AM48" s="214"/>
      <c r="AN48" s="214"/>
      <c r="AO48" s="214"/>
      <c r="AP48" s="214"/>
      <c r="AQ48" s="8"/>
      <c r="AR48" s="8"/>
      <c r="AS48" s="8"/>
      <c r="AT48" s="8"/>
      <c r="AU48" s="8"/>
      <c r="AV48" s="8"/>
      <c r="AW48" s="8"/>
      <c r="AX48" s="39"/>
    </row>
    <row r="49" spans="1:50">
      <c r="A49" s="40"/>
      <c r="B49" s="208"/>
      <c r="C49" s="208"/>
      <c r="D49" s="208"/>
      <c r="E49" s="208"/>
      <c r="F49" s="208"/>
      <c r="G49" s="208"/>
      <c r="H49" s="208"/>
      <c r="I49" s="39"/>
      <c r="J49" s="8"/>
      <c r="K49" s="213"/>
      <c r="L49" s="213"/>
      <c r="M49" s="8"/>
      <c r="N49" s="214"/>
      <c r="O49" s="214"/>
      <c r="P49" s="214"/>
      <c r="Q49" s="214"/>
      <c r="R49" s="214"/>
      <c r="S49" s="214"/>
      <c r="T49" s="214"/>
      <c r="U49" s="214"/>
      <c r="V49" s="214"/>
      <c r="W49" s="214"/>
      <c r="X49" s="214"/>
      <c r="Y49" s="8"/>
      <c r="Z49" s="213"/>
      <c r="AA49" s="213"/>
      <c r="AB49" s="8"/>
      <c r="AC49" s="213"/>
      <c r="AD49" s="213"/>
      <c r="AE49" s="8"/>
      <c r="AF49" s="214"/>
      <c r="AG49" s="214"/>
      <c r="AH49" s="214"/>
      <c r="AI49" s="214"/>
      <c r="AJ49" s="214"/>
      <c r="AK49" s="214"/>
      <c r="AL49" s="214"/>
      <c r="AM49" s="214"/>
      <c r="AN49" s="214"/>
      <c r="AO49" s="214"/>
      <c r="AP49" s="214"/>
      <c r="AQ49" s="8"/>
      <c r="AR49" s="8"/>
      <c r="AS49" s="8"/>
      <c r="AT49" s="8"/>
      <c r="AU49" s="8"/>
      <c r="AV49" s="8"/>
      <c r="AW49" s="8"/>
      <c r="AX49" s="39"/>
    </row>
    <row r="50" spans="1:50">
      <c r="A50" s="40"/>
      <c r="B50" s="208"/>
      <c r="C50" s="208"/>
      <c r="D50" s="208"/>
      <c r="E50" s="208"/>
      <c r="F50" s="208"/>
      <c r="G50" s="208"/>
      <c r="H50" s="208"/>
      <c r="I50" s="39"/>
      <c r="J50" s="8"/>
      <c r="K50" s="213"/>
      <c r="L50" s="213"/>
      <c r="M50" s="8"/>
      <c r="N50" s="214"/>
      <c r="O50" s="214"/>
      <c r="P50" s="214"/>
      <c r="Q50" s="214"/>
      <c r="R50" s="214"/>
      <c r="S50" s="214"/>
      <c r="T50" s="214"/>
      <c r="U50" s="214"/>
      <c r="V50" s="214"/>
      <c r="W50" s="214"/>
      <c r="X50" s="214"/>
      <c r="Y50" s="8"/>
      <c r="Z50" s="213"/>
      <c r="AA50" s="213"/>
      <c r="AB50" s="8"/>
      <c r="AC50" s="213"/>
      <c r="AD50" s="213"/>
      <c r="AE50" s="8"/>
      <c r="AF50" s="214"/>
      <c r="AG50" s="214"/>
      <c r="AH50" s="214"/>
      <c r="AI50" s="214"/>
      <c r="AJ50" s="214"/>
      <c r="AK50" s="214"/>
      <c r="AL50" s="214"/>
      <c r="AM50" s="214"/>
      <c r="AN50" s="214"/>
      <c r="AO50" s="214"/>
      <c r="AP50" s="214"/>
      <c r="AQ50" s="8"/>
      <c r="AR50" s="8"/>
      <c r="AS50" s="8"/>
      <c r="AT50" s="8"/>
      <c r="AU50" s="8"/>
      <c r="AV50" s="8"/>
      <c r="AW50" s="8"/>
      <c r="AX50" s="39"/>
    </row>
    <row r="51" spans="1:50" ht="5.0999999999999996" customHeight="1">
      <c r="A51" s="41"/>
      <c r="B51" s="43"/>
      <c r="C51" s="43"/>
      <c r="D51" s="43"/>
      <c r="E51" s="43"/>
      <c r="F51" s="43"/>
      <c r="G51" s="43"/>
      <c r="H51" s="43"/>
      <c r="I51" s="42"/>
      <c r="J51" s="14"/>
      <c r="K51" s="44"/>
      <c r="L51" s="44"/>
      <c r="M51" s="44"/>
      <c r="N51" s="44"/>
      <c r="O51" s="44"/>
      <c r="P51" s="44"/>
      <c r="Q51" s="4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42"/>
    </row>
    <row r="52" spans="1:50" ht="5.0999999999999996" customHeight="1">
      <c r="A52" s="40"/>
      <c r="B52" s="8"/>
      <c r="C52" s="8"/>
      <c r="D52" s="8"/>
      <c r="E52" s="8"/>
      <c r="F52" s="8"/>
      <c r="G52" s="8"/>
      <c r="H52" s="8"/>
      <c r="I52" s="39"/>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39"/>
    </row>
    <row r="53" spans="1:50" ht="13.5" customHeight="1">
      <c r="A53" s="40"/>
      <c r="B53" s="208" t="s">
        <v>71</v>
      </c>
      <c r="C53" s="208"/>
      <c r="D53" s="208"/>
      <c r="E53" s="208"/>
      <c r="F53" s="208"/>
      <c r="G53" s="208"/>
      <c r="H53" s="208"/>
      <c r="I53" s="39"/>
      <c r="J53" s="8"/>
      <c r="K53" s="221"/>
      <c r="L53" s="221"/>
      <c r="M53" s="221"/>
      <c r="N53" s="221"/>
      <c r="O53" s="221"/>
      <c r="P53" s="221"/>
      <c r="Q53" s="221"/>
      <c r="R53" s="221"/>
      <c r="S53" s="221"/>
      <c r="T53" s="221"/>
      <c r="U53" s="221"/>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39"/>
    </row>
    <row r="54" spans="1:50">
      <c r="A54" s="40"/>
      <c r="B54" s="208"/>
      <c r="C54" s="208"/>
      <c r="D54" s="208"/>
      <c r="E54" s="208"/>
      <c r="F54" s="208"/>
      <c r="G54" s="208"/>
      <c r="H54" s="208"/>
      <c r="I54" s="39"/>
      <c r="J54" s="8"/>
      <c r="K54" s="221"/>
      <c r="L54" s="221"/>
      <c r="M54" s="221"/>
      <c r="N54" s="221"/>
      <c r="O54" s="221"/>
      <c r="P54" s="221"/>
      <c r="Q54" s="221"/>
      <c r="R54" s="221"/>
      <c r="S54" s="221"/>
      <c r="T54" s="221"/>
      <c r="U54" s="221"/>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39"/>
    </row>
    <row r="55" spans="1:50">
      <c r="A55" s="40"/>
      <c r="B55" s="208"/>
      <c r="C55" s="208"/>
      <c r="D55" s="208"/>
      <c r="E55" s="208"/>
      <c r="F55" s="208"/>
      <c r="G55" s="208"/>
      <c r="H55" s="208"/>
      <c r="I55" s="39"/>
      <c r="J55" s="8"/>
      <c r="K55" s="221"/>
      <c r="L55" s="221"/>
      <c r="M55" s="221"/>
      <c r="N55" s="221"/>
      <c r="O55" s="221"/>
      <c r="P55" s="221"/>
      <c r="Q55" s="221"/>
      <c r="R55" s="221"/>
      <c r="S55" s="221"/>
      <c r="T55" s="221"/>
      <c r="U55" s="221"/>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39"/>
    </row>
    <row r="56" spans="1:50" ht="5.0999999999999996" customHeight="1">
      <c r="A56" s="41"/>
      <c r="B56" s="43"/>
      <c r="C56" s="43"/>
      <c r="D56" s="43"/>
      <c r="E56" s="43"/>
      <c r="F56" s="43"/>
      <c r="G56" s="43"/>
      <c r="H56" s="43"/>
      <c r="I56" s="42"/>
      <c r="J56" s="14"/>
      <c r="K56" s="44"/>
      <c r="L56" s="44"/>
      <c r="M56" s="44"/>
      <c r="N56" s="44"/>
      <c r="O56" s="44"/>
      <c r="P56" s="44"/>
      <c r="Q56" s="4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42"/>
    </row>
  </sheetData>
  <sheetProtection selectLockedCells="1"/>
  <mergeCells count="33">
    <mergeCell ref="B53:H55"/>
    <mergeCell ref="K53:U55"/>
    <mergeCell ref="B38:H40"/>
    <mergeCell ref="K38:AW40"/>
    <mergeCell ref="B43:H45"/>
    <mergeCell ref="K43:AW45"/>
    <mergeCell ref="B48:H50"/>
    <mergeCell ref="K48:L50"/>
    <mergeCell ref="N48:X50"/>
    <mergeCell ref="Z48:AA50"/>
    <mergeCell ref="AC48:AD50"/>
    <mergeCell ref="AF48:AP50"/>
    <mergeCell ref="A23:AX23"/>
    <mergeCell ref="B28:H30"/>
    <mergeCell ref="K28:Q30"/>
    <mergeCell ref="B33:H35"/>
    <mergeCell ref="K33:AI35"/>
    <mergeCell ref="AJ33:AW35"/>
    <mergeCell ref="S14:Z14"/>
    <mergeCell ref="AC14:AX15"/>
    <mergeCell ref="S17:Z17"/>
    <mergeCell ref="AC17:AX18"/>
    <mergeCell ref="S20:Z20"/>
    <mergeCell ref="AC20:AS21"/>
    <mergeCell ref="AT20:AV21"/>
    <mergeCell ref="A2:AX3"/>
    <mergeCell ref="AJ6:AL6"/>
    <mergeCell ref="AM6:AN6"/>
    <mergeCell ref="AO6:AP6"/>
    <mergeCell ref="AQ6:AR6"/>
    <mergeCell ref="AS6:AT6"/>
    <mergeCell ref="AU6:AV6"/>
    <mergeCell ref="AW6:AX6"/>
  </mergeCells>
  <phoneticPr fontId="2"/>
  <conditionalFormatting sqref="AM6:AN6">
    <cfRule type="expression" dxfId="2" priority="5">
      <formula>$AM$6=1</formula>
    </cfRule>
  </conditionalFormatting>
  <conditionalFormatting sqref="N48:X50">
    <cfRule type="cellIs" dxfId="1" priority="4" operator="between">
      <formula>43586</formula>
      <formula>43830</formula>
    </cfRule>
  </conditionalFormatting>
  <conditionalFormatting sqref="K53:U55">
    <cfRule type="cellIs" dxfId="0" priority="1" operator="between">
      <formula>43586</formula>
      <formula>43830</formula>
    </cfRule>
  </conditionalFormatting>
  <dataValidations count="7">
    <dataValidation type="whole" imeMode="off" allowBlank="1" showInputMessage="1" showErrorMessage="1" sqref="AM6:AN6">
      <formula1>1</formula1>
      <formula2>99</formula2>
    </dataValidation>
    <dataValidation type="whole" imeMode="off" allowBlank="1" showInputMessage="1" showErrorMessage="1" sqref="AQ6:AR6">
      <formula1>1</formula1>
      <formula2>12</formula2>
    </dataValidation>
    <dataValidation type="whole" imeMode="off" allowBlank="1" showInputMessage="1" showErrorMessage="1" sqref="AU6:AV6">
      <formula1>1</formula1>
      <formula2>31</formula2>
    </dataValidation>
    <dataValidation imeMode="hiragana" allowBlank="1" showInputMessage="1" showErrorMessage="1" sqref="AC17:AX18 AC14:AX15 K38:AW40 AC20 AW20:AX21 AT20"/>
    <dataValidation imeMode="off" allowBlank="1" showInputMessage="1" showErrorMessage="1" sqref="K43:AW45 N48:X50 AF48:AP50 AJ33"/>
    <dataValidation errorStyle="information" imeMode="hiragana" allowBlank="1" showInputMessage="1" showErrorMessage="1" errorTitle="確認" error="リストにない元号ですが、よろしいですか？" sqref="AJ6:AL6"/>
    <dataValidation type="date" imeMode="off" allowBlank="1" showInputMessage="1" showErrorMessage="1" sqref="K53:U55">
      <formula1>43891</formula1>
      <formula2>43921</formula2>
    </dataValidation>
  </dataValidations>
  <printOptions horizontalCentered="1"/>
  <pageMargins left="0.98425196850393704" right="0.98425196850393704" top="1.5748031496062993" bottom="1.5748031496062993" header="0" footer="0"/>
  <pageSetup paperSize="9" scale="95" orientation="portrait" blackAndWhite="1" horizontalDpi="4294967294" verticalDpi="4294967294" r:id="rId1"/>
  <drawing r:id="rId2"/>
  <legacyDrawing r:id="rId3"/>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DATA!$A$2:$A$9</xm:f>
          </x14:formula1>
          <xm:sqref>K28:Q30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A19"/>
  <sheetViews>
    <sheetView zoomScale="145" zoomScaleNormal="145" workbookViewId="0">
      <selection activeCell="F3" sqref="F3:F7"/>
    </sheetView>
  </sheetViews>
  <sheetFormatPr defaultRowHeight="11.25"/>
  <cols>
    <col min="1" max="1" width="7.5" style="111" bestFit="1" customWidth="1"/>
    <col min="2" max="2" width="20.625" style="135" customWidth="1"/>
    <col min="3" max="3" width="6" style="111" bestFit="1" customWidth="1"/>
    <col min="4" max="4" width="90.375" style="111" bestFit="1" customWidth="1"/>
    <col min="5" max="5" width="13" style="111" bestFit="1" customWidth="1"/>
    <col min="6" max="6" width="12.25" style="111" bestFit="1" customWidth="1"/>
    <col min="7" max="8" width="9" style="111"/>
    <col min="9" max="9" width="20.5" style="111" bestFit="1" customWidth="1"/>
    <col min="10" max="10" width="19.75" style="111" bestFit="1" customWidth="1"/>
    <col min="11" max="11" width="18" style="111" bestFit="1" customWidth="1"/>
    <col min="12" max="12" width="17.75" style="111" bestFit="1" customWidth="1"/>
    <col min="13" max="13" width="9" style="111" bestFit="1" customWidth="1"/>
    <col min="14" max="14" width="17.125" style="111" bestFit="1" customWidth="1"/>
    <col min="15" max="15" width="10.5" style="111" bestFit="1" customWidth="1"/>
    <col min="16" max="17" width="9" style="111"/>
    <col min="18" max="18" width="18.375" style="111" bestFit="1" customWidth="1"/>
    <col min="19" max="19" width="10.375" style="111" bestFit="1" customWidth="1"/>
    <col min="20" max="20" width="9" style="111"/>
    <col min="21" max="21" width="17.375" style="111" bestFit="1" customWidth="1"/>
    <col min="22" max="22" width="9" style="111" bestFit="1" customWidth="1"/>
    <col min="23" max="23" width="9" style="111"/>
    <col min="24" max="24" width="18.375" style="111" bestFit="1" customWidth="1"/>
    <col min="25" max="16384" width="9" style="111"/>
  </cols>
  <sheetData>
    <row r="1" spans="1:27">
      <c r="A1" s="131" t="s">
        <v>9</v>
      </c>
      <c r="B1" s="134" t="s">
        <v>7</v>
      </c>
      <c r="C1" s="132" t="s">
        <v>141</v>
      </c>
      <c r="D1" s="132" t="s">
        <v>40</v>
      </c>
      <c r="E1" s="132" t="s">
        <v>142</v>
      </c>
      <c r="F1" s="132" t="s">
        <v>143</v>
      </c>
      <c r="I1" s="148"/>
      <c r="J1" s="148"/>
      <c r="K1" s="148"/>
      <c r="L1" s="148"/>
      <c r="M1" s="148"/>
      <c r="N1" s="148"/>
      <c r="O1" s="148"/>
      <c r="P1" s="148"/>
      <c r="Q1" s="148"/>
      <c r="R1" s="148"/>
      <c r="S1" s="148"/>
      <c r="T1" s="148"/>
      <c r="U1" s="148"/>
      <c r="V1" s="148"/>
      <c r="W1" s="148"/>
      <c r="X1" s="148"/>
      <c r="Y1" s="148"/>
      <c r="Z1" s="149"/>
      <c r="AA1" s="149"/>
    </row>
    <row r="2" spans="1:27">
      <c r="A2" s="110">
        <v>31</v>
      </c>
      <c r="B2" s="135" t="s">
        <v>252</v>
      </c>
      <c r="C2" s="111" t="s">
        <v>253</v>
      </c>
      <c r="D2" s="111" t="s">
        <v>252</v>
      </c>
      <c r="E2" s="112">
        <v>45972</v>
      </c>
      <c r="F2" s="112">
        <v>46112</v>
      </c>
      <c r="I2" s="109"/>
      <c r="J2" s="109"/>
      <c r="K2" s="109"/>
      <c r="L2" s="109"/>
      <c r="M2" s="109"/>
      <c r="N2" s="109"/>
      <c r="O2" s="109"/>
      <c r="P2" s="109"/>
      <c r="Q2" s="109"/>
      <c r="R2" s="109"/>
      <c r="S2" s="109"/>
      <c r="T2" s="109"/>
      <c r="U2" s="109"/>
      <c r="V2" s="109"/>
      <c r="W2" s="109"/>
      <c r="X2" s="109"/>
      <c r="Y2" s="109"/>
    </row>
    <row r="3" spans="1:27">
      <c r="A3" s="110">
        <v>32</v>
      </c>
      <c r="B3" s="133" t="s">
        <v>199</v>
      </c>
      <c r="C3" s="110" t="s">
        <v>204</v>
      </c>
      <c r="D3" s="109" t="s">
        <v>199</v>
      </c>
      <c r="E3" s="112">
        <v>45972</v>
      </c>
      <c r="F3" s="112">
        <v>46112</v>
      </c>
      <c r="I3" s="109"/>
      <c r="J3" s="109"/>
      <c r="K3" s="109"/>
      <c r="L3" s="109"/>
      <c r="M3" s="109"/>
      <c r="N3" s="109"/>
      <c r="O3" s="109"/>
      <c r="P3" s="109"/>
      <c r="Q3" s="109"/>
      <c r="R3" s="109"/>
      <c r="S3" s="109"/>
      <c r="T3" s="109"/>
      <c r="U3" s="109"/>
      <c r="V3" s="109"/>
      <c r="W3" s="109"/>
      <c r="X3" s="109"/>
      <c r="Y3" s="109"/>
    </row>
    <row r="4" spans="1:27">
      <c r="A4" s="110">
        <v>33</v>
      </c>
      <c r="B4" s="133" t="s">
        <v>203</v>
      </c>
      <c r="C4" s="110" t="s">
        <v>208</v>
      </c>
      <c r="D4" s="109" t="s">
        <v>203</v>
      </c>
      <c r="E4" s="112">
        <v>45972</v>
      </c>
      <c r="F4" s="112">
        <v>46112</v>
      </c>
      <c r="I4" s="109"/>
      <c r="J4" s="109"/>
      <c r="K4" s="109"/>
      <c r="L4" s="109"/>
      <c r="M4" s="109"/>
      <c r="N4" s="109"/>
      <c r="O4" s="109"/>
      <c r="P4" s="109"/>
      <c r="Q4" s="109"/>
      <c r="R4" s="109"/>
      <c r="S4" s="109"/>
      <c r="T4" s="109"/>
      <c r="U4" s="109"/>
      <c r="V4" s="109"/>
      <c r="W4" s="109"/>
      <c r="X4" s="109"/>
      <c r="Y4" s="109"/>
    </row>
    <row r="5" spans="1:27">
      <c r="A5" s="110">
        <v>34</v>
      </c>
      <c r="B5" s="133" t="s">
        <v>201</v>
      </c>
      <c r="C5" s="110" t="s">
        <v>206</v>
      </c>
      <c r="D5" s="109" t="s">
        <v>201</v>
      </c>
      <c r="E5" s="112">
        <v>45972</v>
      </c>
      <c r="F5" s="112">
        <v>46112</v>
      </c>
    </row>
    <row r="6" spans="1:27">
      <c r="A6" s="110">
        <v>35</v>
      </c>
      <c r="B6" s="133" t="s">
        <v>202</v>
      </c>
      <c r="C6" s="110" t="s">
        <v>207</v>
      </c>
      <c r="D6" s="109" t="s">
        <v>202</v>
      </c>
      <c r="E6" s="112">
        <v>45972</v>
      </c>
      <c r="F6" s="112">
        <v>46112</v>
      </c>
    </row>
    <row r="7" spans="1:27">
      <c r="A7" s="110">
        <v>36</v>
      </c>
      <c r="B7" s="133" t="s">
        <v>200</v>
      </c>
      <c r="C7" s="110" t="s">
        <v>205</v>
      </c>
      <c r="D7" s="109" t="s">
        <v>200</v>
      </c>
      <c r="E7" s="112">
        <v>45972</v>
      </c>
      <c r="F7" s="112">
        <v>46112</v>
      </c>
    </row>
    <row r="8" spans="1:27">
      <c r="A8" s="110"/>
      <c r="E8" s="112"/>
      <c r="F8" s="112"/>
      <c r="I8" s="109"/>
      <c r="J8" s="109"/>
      <c r="K8" s="109"/>
      <c r="L8" s="109"/>
      <c r="M8" s="109"/>
      <c r="N8" s="109"/>
      <c r="O8" s="109"/>
      <c r="P8" s="109"/>
      <c r="Q8" s="109"/>
      <c r="R8" s="109"/>
      <c r="S8" s="109"/>
      <c r="T8" s="109"/>
      <c r="U8" s="109"/>
      <c r="V8" s="109"/>
      <c r="W8" s="109"/>
      <c r="X8" s="109"/>
      <c r="Y8" s="109"/>
    </row>
    <row r="9" spans="1:27">
      <c r="A9" s="110"/>
      <c r="E9" s="112"/>
      <c r="F9" s="112"/>
      <c r="I9" s="109"/>
      <c r="J9" s="109"/>
      <c r="K9" s="109"/>
      <c r="L9" s="109"/>
      <c r="M9" s="109"/>
      <c r="N9" s="109"/>
      <c r="O9" s="109"/>
      <c r="P9" s="109"/>
      <c r="Q9" s="109"/>
      <c r="R9" s="109"/>
      <c r="S9" s="109"/>
      <c r="T9" s="109"/>
      <c r="U9" s="109"/>
      <c r="V9" s="109"/>
      <c r="W9" s="109"/>
      <c r="X9" s="109"/>
      <c r="Y9" s="109"/>
    </row>
    <row r="13" spans="1:27">
      <c r="D13" s="111" t="s">
        <v>252</v>
      </c>
    </row>
    <row r="14" spans="1:27">
      <c r="D14" s="111" t="s">
        <v>230</v>
      </c>
    </row>
    <row r="15" spans="1:27">
      <c r="D15" s="111" t="s">
        <v>235</v>
      </c>
    </row>
    <row r="16" spans="1:27">
      <c r="D16" s="111" t="s">
        <v>232</v>
      </c>
    </row>
    <row r="17" spans="4:4">
      <c r="D17" s="111" t="s">
        <v>233</v>
      </c>
    </row>
    <row r="18" spans="4:4">
      <c r="D18" s="111" t="s">
        <v>234</v>
      </c>
    </row>
    <row r="19" spans="4:4">
      <c r="D19" s="111" t="s">
        <v>231</v>
      </c>
    </row>
  </sheetData>
  <phoneticPr fontId="2"/>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BH54"/>
  <sheetViews>
    <sheetView showGridLines="0" tabSelected="1" view="pageBreakPreview" topLeftCell="A16" zoomScale="85" zoomScaleNormal="100" zoomScaleSheetLayoutView="85" workbookViewId="0">
      <selection activeCell="AF29" sqref="AF29:AN29"/>
    </sheetView>
  </sheetViews>
  <sheetFormatPr defaultRowHeight="13.5"/>
  <cols>
    <col min="1" max="51" width="1.625" style="1" customWidth="1"/>
    <col min="52" max="16384" width="9" style="1"/>
  </cols>
  <sheetData>
    <row r="2" spans="1:60" ht="15" customHeight="1">
      <c r="AJ2" s="160" t="s">
        <v>3</v>
      </c>
      <c r="AK2" s="160"/>
      <c r="AL2" s="160"/>
      <c r="AM2" s="157">
        <v>7</v>
      </c>
      <c r="AN2" s="157"/>
      <c r="AO2" s="155" t="s">
        <v>2</v>
      </c>
      <c r="AP2" s="155"/>
      <c r="AQ2" s="157">
        <v>10</v>
      </c>
      <c r="AR2" s="157"/>
      <c r="AS2" s="155" t="s">
        <v>1</v>
      </c>
      <c r="AT2" s="155"/>
      <c r="AU2" s="156"/>
      <c r="AV2" s="156"/>
      <c r="AW2" s="155" t="s">
        <v>0</v>
      </c>
      <c r="AX2" s="155"/>
      <c r="AY2" s="115"/>
      <c r="AZ2" s="136"/>
      <c r="BA2" s="136"/>
      <c r="BB2" s="136"/>
      <c r="BC2" s="136"/>
      <c r="BD2" s="136"/>
      <c r="BE2" s="136"/>
      <c r="BF2" s="136"/>
      <c r="BG2" s="136"/>
      <c r="BH2" s="136"/>
    </row>
    <row r="3" spans="1:60" ht="15" customHeight="1">
      <c r="AZ3" s="136"/>
      <c r="BA3" s="136"/>
      <c r="BB3" s="136"/>
      <c r="BC3" s="136"/>
      <c r="BD3" s="136"/>
      <c r="BE3" s="136"/>
      <c r="BF3" s="136"/>
      <c r="BG3" s="136"/>
      <c r="BH3" s="136"/>
    </row>
    <row r="4" spans="1:60" ht="15" customHeight="1">
      <c r="AZ4" s="136"/>
      <c r="BA4" s="136"/>
      <c r="BB4" s="136"/>
      <c r="BC4" s="136"/>
      <c r="BD4" s="136"/>
      <c r="BE4" s="136"/>
      <c r="BF4" s="136"/>
      <c r="BG4" s="136"/>
      <c r="BH4" s="136"/>
    </row>
    <row r="5" spans="1:60" ht="15" customHeight="1">
      <c r="A5" s="1" t="s">
        <v>236</v>
      </c>
      <c r="AZ5" s="136"/>
      <c r="BA5" s="136"/>
      <c r="BB5" s="136"/>
      <c r="BC5" s="136"/>
      <c r="BD5" s="136"/>
      <c r="BE5" s="136"/>
      <c r="BF5" s="136"/>
      <c r="BG5" s="136"/>
      <c r="BH5" s="136"/>
    </row>
    <row r="6" spans="1:60" ht="15" customHeight="1">
      <c r="AZ6" s="136"/>
      <c r="BA6" s="136"/>
      <c r="BB6" s="136"/>
      <c r="BC6" s="136"/>
      <c r="BD6" s="136"/>
      <c r="BE6" s="136"/>
      <c r="BF6" s="136"/>
      <c r="BG6" s="136"/>
      <c r="BH6" s="136"/>
    </row>
    <row r="7" spans="1:60" ht="15" customHeight="1">
      <c r="AZ7" s="136"/>
      <c r="BA7" s="136"/>
      <c r="BB7" s="136"/>
      <c r="BC7" s="136"/>
      <c r="BD7" s="136"/>
      <c r="BE7" s="136"/>
      <c r="BF7" s="136"/>
      <c r="BG7" s="136"/>
      <c r="BH7" s="136"/>
    </row>
    <row r="8" spans="1:60" ht="15" customHeight="1">
      <c r="S8" s="163" t="s">
        <v>10</v>
      </c>
      <c r="T8" s="163"/>
      <c r="U8" s="163"/>
      <c r="V8" s="163"/>
      <c r="W8" s="163"/>
      <c r="X8" s="163"/>
      <c r="Y8" s="163"/>
      <c r="Z8" s="163"/>
      <c r="AC8" s="158"/>
      <c r="AD8" s="158"/>
      <c r="AE8" s="158"/>
      <c r="AF8" s="158"/>
      <c r="AG8" s="158"/>
      <c r="AH8" s="158"/>
      <c r="AI8" s="158"/>
      <c r="AJ8" s="158"/>
      <c r="AK8" s="158"/>
      <c r="AL8" s="158"/>
      <c r="AM8" s="158"/>
      <c r="AN8" s="158"/>
      <c r="AO8" s="158"/>
      <c r="AP8" s="158"/>
      <c r="AQ8" s="158"/>
      <c r="AR8" s="158"/>
      <c r="AS8" s="158"/>
      <c r="AT8" s="158"/>
      <c r="AU8" s="158"/>
      <c r="AV8" s="158"/>
      <c r="AW8" s="158"/>
      <c r="AX8" s="158"/>
      <c r="AZ8" s="136"/>
      <c r="BA8" s="136"/>
      <c r="BB8" s="136"/>
      <c r="BC8" s="136"/>
      <c r="BD8" s="136"/>
      <c r="BE8" s="136"/>
      <c r="BF8" s="136"/>
      <c r="BG8" s="136"/>
      <c r="BH8" s="136"/>
    </row>
    <row r="9" spans="1:60" ht="15" customHeight="1">
      <c r="AC9" s="158"/>
      <c r="AD9" s="158"/>
      <c r="AE9" s="158"/>
      <c r="AF9" s="158"/>
      <c r="AG9" s="158"/>
      <c r="AH9" s="158"/>
      <c r="AI9" s="158"/>
      <c r="AJ9" s="158"/>
      <c r="AK9" s="158"/>
      <c r="AL9" s="158"/>
      <c r="AM9" s="158"/>
      <c r="AN9" s="158"/>
      <c r="AO9" s="158"/>
      <c r="AP9" s="158"/>
      <c r="AQ9" s="158"/>
      <c r="AR9" s="158"/>
      <c r="AS9" s="158"/>
      <c r="AT9" s="158"/>
      <c r="AU9" s="158"/>
      <c r="AV9" s="158"/>
      <c r="AW9" s="158"/>
      <c r="AX9" s="158"/>
      <c r="AZ9" s="136"/>
      <c r="BA9" s="136"/>
      <c r="BB9" s="136"/>
      <c r="BC9" s="136"/>
      <c r="BD9" s="136"/>
      <c r="BE9" s="136"/>
      <c r="BF9" s="136"/>
      <c r="BG9" s="136"/>
      <c r="BH9" s="136"/>
    </row>
    <row r="10" spans="1:60" ht="5.0999999999999996" customHeight="1">
      <c r="AZ10" s="136"/>
      <c r="BA10" s="136"/>
      <c r="BB10" s="136"/>
      <c r="BC10" s="136"/>
      <c r="BD10" s="136"/>
      <c r="BE10" s="136"/>
      <c r="BF10" s="136"/>
      <c r="BG10" s="136"/>
      <c r="BH10" s="136"/>
    </row>
    <row r="11" spans="1:60" ht="15" customHeight="1">
      <c r="S11" s="163" t="s">
        <v>4</v>
      </c>
      <c r="T11" s="163"/>
      <c r="U11" s="163"/>
      <c r="V11" s="163"/>
      <c r="W11" s="163"/>
      <c r="X11" s="163"/>
      <c r="Y11" s="163"/>
      <c r="Z11" s="163"/>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Z11" s="136"/>
      <c r="BA11" s="136"/>
      <c r="BB11" s="136"/>
      <c r="BC11" s="136"/>
      <c r="BD11" s="136"/>
      <c r="BE11" s="136"/>
      <c r="BF11" s="136"/>
      <c r="BG11" s="136"/>
      <c r="BH11" s="136"/>
    </row>
    <row r="12" spans="1:60" ht="15" customHeight="1">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Z12" s="136"/>
      <c r="BA12" s="136"/>
      <c r="BB12" s="136"/>
      <c r="BC12" s="136"/>
      <c r="BD12" s="136"/>
      <c r="BE12" s="136"/>
      <c r="BF12" s="136"/>
      <c r="BG12" s="136"/>
      <c r="BH12" s="136"/>
    </row>
    <row r="13" spans="1:60" ht="5.0999999999999996" customHeight="1">
      <c r="AZ13" s="136"/>
      <c r="BA13" s="136"/>
      <c r="BB13" s="136"/>
      <c r="BC13" s="136"/>
      <c r="BD13" s="136"/>
      <c r="BE13" s="136"/>
      <c r="BF13" s="136"/>
      <c r="BG13" s="136"/>
      <c r="BH13" s="136"/>
    </row>
    <row r="14" spans="1:60" ht="15" customHeight="1">
      <c r="S14" s="163" t="s">
        <v>19</v>
      </c>
      <c r="T14" s="163"/>
      <c r="U14" s="163"/>
      <c r="V14" s="163"/>
      <c r="W14" s="163"/>
      <c r="X14" s="163"/>
      <c r="Y14" s="163"/>
      <c r="Z14" s="16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Z14" s="136"/>
      <c r="BA14" s="136"/>
      <c r="BB14" s="136"/>
      <c r="BC14" s="136"/>
      <c r="BD14" s="136"/>
      <c r="BE14" s="136"/>
      <c r="BF14" s="136"/>
      <c r="BG14" s="136"/>
      <c r="BH14" s="136"/>
    </row>
    <row r="15" spans="1:60" ht="15" customHeight="1">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Z15" s="136"/>
      <c r="BA15" s="136"/>
      <c r="BB15" s="136"/>
      <c r="BC15" s="136"/>
      <c r="BD15" s="136"/>
      <c r="BE15" s="136"/>
      <c r="BF15" s="136"/>
      <c r="BG15" s="136"/>
      <c r="BH15" s="136"/>
    </row>
    <row r="16" spans="1:60" ht="12" customHeight="1">
      <c r="AZ16" s="136"/>
      <c r="BA16" s="136"/>
      <c r="BB16" s="136"/>
      <c r="BC16" s="136"/>
      <c r="BD16" s="136"/>
      <c r="BE16" s="136"/>
      <c r="BF16" s="136"/>
      <c r="BG16" s="136"/>
      <c r="BH16" s="136"/>
    </row>
    <row r="17" spans="1:60" ht="12" customHeight="1">
      <c r="AZ17" s="136"/>
      <c r="BA17" s="136"/>
      <c r="BB17" s="136"/>
      <c r="BC17" s="136"/>
      <c r="BD17" s="136"/>
      <c r="BE17" s="136"/>
      <c r="BF17" s="136"/>
      <c r="BG17" s="136"/>
      <c r="BH17" s="136"/>
    </row>
    <row r="18" spans="1:60" ht="15" customHeight="1">
      <c r="A18" s="164" t="s">
        <v>5</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14"/>
      <c r="AZ18" s="136"/>
      <c r="BA18" s="136"/>
      <c r="BB18" s="136"/>
      <c r="BC18" s="136"/>
      <c r="BD18" s="136"/>
      <c r="BE18" s="136"/>
      <c r="BF18" s="136"/>
      <c r="BG18" s="136"/>
      <c r="BH18" s="136"/>
    </row>
    <row r="19" spans="1:60" ht="15" customHeight="1">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14"/>
      <c r="AZ19" s="136"/>
      <c r="BA19" s="136"/>
      <c r="BB19" s="136"/>
      <c r="BC19" s="136"/>
      <c r="BD19" s="136"/>
      <c r="BE19" s="136"/>
      <c r="BF19" s="136"/>
      <c r="BG19" s="136"/>
      <c r="BH19" s="136"/>
    </row>
    <row r="20" spans="1:60" ht="12" customHeight="1">
      <c r="AZ20" s="136"/>
      <c r="BA20" s="136"/>
      <c r="BB20" s="136"/>
      <c r="BC20" s="136"/>
      <c r="BD20" s="136"/>
      <c r="BE20" s="136"/>
      <c r="BF20" s="136"/>
      <c r="BG20" s="136"/>
      <c r="BH20" s="136"/>
    </row>
    <row r="21" spans="1:60" ht="12" customHeight="1">
      <c r="AZ21" s="136"/>
      <c r="BA21" s="136"/>
      <c r="BB21" s="136"/>
      <c r="BC21" s="136"/>
      <c r="BD21" s="136"/>
      <c r="BE21" s="136"/>
      <c r="BF21" s="136"/>
      <c r="BG21" s="136"/>
      <c r="BH21" s="136"/>
    </row>
    <row r="22" spans="1:60" ht="15" customHeight="1">
      <c r="A22" s="154" t="s">
        <v>244</v>
      </c>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13"/>
      <c r="AZ22" s="136"/>
      <c r="BA22" s="136"/>
      <c r="BB22" s="136"/>
      <c r="BC22" s="136"/>
      <c r="BD22" s="136"/>
      <c r="BE22" s="136"/>
      <c r="BF22" s="136"/>
      <c r="BG22" s="136"/>
      <c r="BH22" s="136"/>
    </row>
    <row r="23" spans="1:60" ht="15" customHeight="1">
      <c r="A23" s="154" t="s">
        <v>221</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13"/>
      <c r="AZ23" s="136"/>
      <c r="BA23" s="136"/>
      <c r="BB23" s="136"/>
      <c r="BC23" s="136"/>
      <c r="BD23" s="136"/>
      <c r="BE23" s="136"/>
      <c r="BF23" s="136"/>
      <c r="BG23" s="136"/>
      <c r="BH23" s="136"/>
    </row>
    <row r="24" spans="1:60" ht="15" customHeight="1">
      <c r="A24" s="154" t="s">
        <v>6</v>
      </c>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13"/>
      <c r="AZ24" s="136"/>
      <c r="BA24" s="136"/>
      <c r="BB24" s="136"/>
      <c r="BC24" s="136"/>
      <c r="BD24" s="136"/>
      <c r="BE24" s="136"/>
      <c r="BF24" s="136"/>
      <c r="BG24" s="136"/>
      <c r="BH24" s="136"/>
    </row>
    <row r="25" spans="1:60" ht="1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113"/>
      <c r="AZ25" s="136"/>
      <c r="BA25" s="136"/>
      <c r="BB25" s="136"/>
      <c r="BC25" s="136"/>
      <c r="BD25" s="136"/>
      <c r="BE25" s="136"/>
      <c r="BF25" s="136"/>
      <c r="BG25" s="136"/>
      <c r="BH25" s="136"/>
    </row>
    <row r="26" spans="1:60" ht="1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113"/>
      <c r="AZ26" s="136"/>
      <c r="BA26" s="136"/>
      <c r="BB26" s="136"/>
      <c r="BC26" s="136"/>
      <c r="BD26" s="136"/>
      <c r="BE26" s="136"/>
      <c r="BF26" s="136"/>
      <c r="BG26" s="136"/>
      <c r="BH26" s="136"/>
    </row>
    <row r="27" spans="1:60" ht="21.75" customHeight="1">
      <c r="A27" s="165" t="s">
        <v>8</v>
      </c>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7"/>
      <c r="AD27" s="165" t="s">
        <v>9</v>
      </c>
      <c r="AE27" s="166"/>
      <c r="AF27" s="166"/>
      <c r="AG27" s="166"/>
      <c r="AH27" s="166"/>
      <c r="AI27" s="166"/>
      <c r="AJ27" s="166"/>
      <c r="AK27" s="166"/>
      <c r="AL27" s="166"/>
      <c r="AM27" s="166"/>
      <c r="AN27" s="166"/>
      <c r="AO27" s="167"/>
      <c r="AP27" s="165" t="s">
        <v>211</v>
      </c>
      <c r="AQ27" s="166"/>
      <c r="AR27" s="166"/>
      <c r="AS27" s="166"/>
      <c r="AT27" s="166"/>
      <c r="AU27" s="166"/>
      <c r="AV27" s="166"/>
      <c r="AW27" s="166"/>
      <c r="AX27" s="167"/>
      <c r="AY27" s="119"/>
      <c r="AZ27" s="136"/>
      <c r="BA27" s="136"/>
      <c r="BB27" s="136"/>
      <c r="BC27" s="136"/>
      <c r="BD27" s="136"/>
      <c r="BE27" s="136"/>
      <c r="BF27" s="136"/>
      <c r="BG27" s="136"/>
      <c r="BH27" s="136"/>
    </row>
    <row r="28" spans="1:60" ht="8.1" customHeight="1">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5"/>
      <c r="AD28" s="3"/>
      <c r="AE28" s="4"/>
      <c r="AF28" s="4"/>
      <c r="AG28" s="4"/>
      <c r="AH28" s="4"/>
      <c r="AI28" s="4"/>
      <c r="AJ28" s="4"/>
      <c r="AK28" s="4"/>
      <c r="AL28" s="4"/>
      <c r="AM28" s="4"/>
      <c r="AN28" s="4"/>
      <c r="AO28" s="5"/>
      <c r="AP28" s="3"/>
      <c r="AQ28" s="170" t="str">
        <f>IF($AF29="","",VLOOKUP($AF29,DATA!$A$2:$C$9,2,FALSE))</f>
        <v>ふるさとふれあいセンター</v>
      </c>
      <c r="AR28" s="170"/>
      <c r="AS28" s="170"/>
      <c r="AT28" s="170"/>
      <c r="AU28" s="170"/>
      <c r="AV28" s="170"/>
      <c r="AW28" s="170"/>
      <c r="AX28" s="5"/>
      <c r="AY28" s="8"/>
      <c r="AZ28" s="136"/>
      <c r="BA28" s="136"/>
      <c r="BB28" s="136"/>
      <c r="BC28" s="136"/>
      <c r="BD28" s="136"/>
      <c r="BE28" s="136"/>
      <c r="BF28" s="136"/>
      <c r="BG28" s="136"/>
      <c r="BH28" s="136"/>
    </row>
    <row r="29" spans="1:60" ht="39.950000000000003" customHeight="1">
      <c r="A29" s="6"/>
      <c r="B29" s="161" t="str">
        <f>IF(AF29&lt;&gt;"","湯沢市地区センター等除排雪作業業務委託","")</f>
        <v>湯沢市地区センター等除排雪作業業務委託</v>
      </c>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9"/>
      <c r="AD29" s="6"/>
      <c r="AE29" s="8"/>
      <c r="AF29" s="159">
        <v>31</v>
      </c>
      <c r="AG29" s="159"/>
      <c r="AH29" s="159"/>
      <c r="AI29" s="159"/>
      <c r="AJ29" s="159"/>
      <c r="AK29" s="159"/>
      <c r="AL29" s="159"/>
      <c r="AM29" s="159"/>
      <c r="AN29" s="159"/>
      <c r="AO29" s="9"/>
      <c r="AP29" s="6"/>
      <c r="AQ29" s="171"/>
      <c r="AR29" s="171"/>
      <c r="AS29" s="171"/>
      <c r="AT29" s="171"/>
      <c r="AU29" s="171"/>
      <c r="AV29" s="171"/>
      <c r="AW29" s="171"/>
      <c r="AX29" s="9"/>
      <c r="AY29" s="8"/>
      <c r="AZ29" s="136"/>
      <c r="BA29" s="136"/>
      <c r="BB29" s="136"/>
      <c r="BC29" s="136"/>
      <c r="BD29" s="136"/>
      <c r="BE29" s="136"/>
      <c r="BF29" s="136"/>
      <c r="BG29" s="136"/>
      <c r="BH29" s="136"/>
    </row>
    <row r="30" spans="1:60" ht="8.1" customHeight="1">
      <c r="A30" s="13"/>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15"/>
      <c r="AD30" s="13"/>
      <c r="AE30" s="14"/>
      <c r="AF30" s="14"/>
      <c r="AG30" s="14"/>
      <c r="AH30" s="14"/>
      <c r="AI30" s="14"/>
      <c r="AJ30" s="14"/>
      <c r="AK30" s="14"/>
      <c r="AL30" s="24"/>
      <c r="AM30" s="24"/>
      <c r="AN30" s="24"/>
      <c r="AO30" s="25"/>
      <c r="AP30" s="23"/>
      <c r="AQ30" s="172"/>
      <c r="AR30" s="172"/>
      <c r="AS30" s="172"/>
      <c r="AT30" s="172"/>
      <c r="AU30" s="172"/>
      <c r="AV30" s="172"/>
      <c r="AW30" s="172"/>
      <c r="AX30" s="25"/>
      <c r="AY30" s="22"/>
      <c r="AZ30" s="136"/>
      <c r="BA30" s="136"/>
      <c r="BB30" s="136"/>
      <c r="BC30" s="136"/>
      <c r="BD30" s="136"/>
      <c r="BE30" s="136"/>
      <c r="BF30" s="136"/>
      <c r="BG30" s="136"/>
      <c r="BH30" s="136"/>
    </row>
    <row r="31" spans="1:60" ht="8.1" customHeight="1">
      <c r="A31" s="6"/>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9"/>
      <c r="AD31" s="6"/>
      <c r="AE31" s="8"/>
      <c r="AF31" s="8"/>
      <c r="AG31" s="8"/>
      <c r="AH31" s="8"/>
      <c r="AI31" s="8"/>
      <c r="AJ31" s="8"/>
      <c r="AK31" s="8"/>
      <c r="AL31" s="8"/>
      <c r="AM31" s="8"/>
      <c r="AN31" s="8"/>
      <c r="AO31" s="9"/>
      <c r="AP31" s="20"/>
      <c r="AQ31" s="22"/>
      <c r="AR31" s="22"/>
      <c r="AS31" s="22"/>
      <c r="AT31" s="22"/>
      <c r="AU31" s="22"/>
      <c r="AV31" s="22"/>
      <c r="AW31" s="22"/>
      <c r="AX31" s="21"/>
      <c r="AY31" s="22"/>
      <c r="AZ31" s="136"/>
      <c r="BA31" s="136"/>
      <c r="BB31" s="136"/>
      <c r="BC31" s="136"/>
      <c r="BD31" s="136"/>
      <c r="BE31" s="136"/>
      <c r="BF31" s="136"/>
      <c r="BG31" s="136"/>
      <c r="BH31" s="136"/>
    </row>
    <row r="32" spans="1:60" ht="39.950000000000003" customHeight="1">
      <c r="A32" s="6"/>
      <c r="B32" s="161" t="str">
        <f>IF(AF32&lt;&gt;"","湯沢市地区センター除排雪作業業務委託","")</f>
        <v/>
      </c>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9"/>
      <c r="AD32" s="6"/>
      <c r="AE32" s="8"/>
      <c r="AF32" s="162"/>
      <c r="AG32" s="162"/>
      <c r="AH32" s="162"/>
      <c r="AI32" s="162"/>
      <c r="AJ32" s="162"/>
      <c r="AK32" s="162"/>
      <c r="AL32" s="162"/>
      <c r="AM32" s="162"/>
      <c r="AN32" s="162"/>
      <c r="AO32" s="9"/>
      <c r="AP32" s="6"/>
      <c r="AQ32" s="169" t="str">
        <f>IF($AF32="","",VLOOKUP($AF32,DATA!$A$2:$C$9,2,FALSE))</f>
        <v/>
      </c>
      <c r="AR32" s="169"/>
      <c r="AS32" s="169"/>
      <c r="AT32" s="169"/>
      <c r="AU32" s="169"/>
      <c r="AV32" s="169"/>
      <c r="AW32" s="169"/>
      <c r="AX32" s="9"/>
      <c r="AY32" s="8"/>
      <c r="AZ32" s="136"/>
      <c r="BA32" s="136"/>
      <c r="BB32" s="136"/>
      <c r="BC32" s="136"/>
      <c r="BD32" s="136"/>
      <c r="BE32" s="136"/>
      <c r="BF32" s="136"/>
      <c r="BG32" s="136"/>
      <c r="BH32" s="136"/>
    </row>
    <row r="33" spans="1:60" ht="8.1" customHeight="1">
      <c r="A33" s="1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15"/>
      <c r="AD33" s="13"/>
      <c r="AE33" s="14"/>
      <c r="AF33" s="14"/>
      <c r="AG33" s="14"/>
      <c r="AH33" s="14"/>
      <c r="AI33" s="14"/>
      <c r="AJ33" s="14"/>
      <c r="AK33" s="14"/>
      <c r="AL33" s="14"/>
      <c r="AM33" s="14"/>
      <c r="AN33" s="14"/>
      <c r="AO33" s="15"/>
      <c r="AP33" s="23"/>
      <c r="AQ33" s="24"/>
      <c r="AR33" s="24"/>
      <c r="AS33" s="24"/>
      <c r="AT33" s="24"/>
      <c r="AU33" s="24"/>
      <c r="AV33" s="24"/>
      <c r="AW33" s="24"/>
      <c r="AX33" s="25"/>
      <c r="AY33" s="22"/>
      <c r="AZ33" s="136"/>
      <c r="BA33" s="136"/>
      <c r="BB33" s="136"/>
      <c r="BC33" s="136"/>
      <c r="BD33" s="136"/>
      <c r="BE33" s="136"/>
      <c r="BF33" s="136"/>
      <c r="BG33" s="136"/>
      <c r="BH33" s="136"/>
    </row>
    <row r="34" spans="1:60" ht="8.1" customHeight="1">
      <c r="A34" s="6"/>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9"/>
      <c r="AD34" s="6"/>
      <c r="AE34" s="8"/>
      <c r="AF34" s="8"/>
      <c r="AG34" s="8"/>
      <c r="AH34" s="8"/>
      <c r="AI34" s="8"/>
      <c r="AJ34" s="8"/>
      <c r="AK34" s="8"/>
      <c r="AL34" s="8"/>
      <c r="AM34" s="8"/>
      <c r="AN34" s="8"/>
      <c r="AO34" s="9"/>
      <c r="AP34" s="20"/>
      <c r="AQ34" s="22"/>
      <c r="AR34" s="22"/>
      <c r="AS34" s="22"/>
      <c r="AT34" s="22"/>
      <c r="AU34" s="22"/>
      <c r="AV34" s="22"/>
      <c r="AW34" s="22"/>
      <c r="AX34" s="21"/>
      <c r="AY34" s="22"/>
      <c r="AZ34" s="136"/>
      <c r="BA34" s="136"/>
      <c r="BB34" s="136"/>
      <c r="BC34" s="136"/>
      <c r="BD34" s="136"/>
      <c r="BE34" s="136"/>
      <c r="BF34" s="136"/>
      <c r="BG34" s="136"/>
      <c r="BH34" s="136"/>
    </row>
    <row r="35" spans="1:60" ht="39.950000000000003" customHeight="1">
      <c r="A35" s="6"/>
      <c r="B35" s="161" t="str">
        <f>IF(AF35&lt;&gt;"","湯沢市教育関係施設除排雪作業業務委託","")</f>
        <v/>
      </c>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9"/>
      <c r="AD35" s="6"/>
      <c r="AE35" s="8"/>
      <c r="AF35" s="162"/>
      <c r="AG35" s="162"/>
      <c r="AH35" s="162"/>
      <c r="AI35" s="162"/>
      <c r="AJ35" s="162"/>
      <c r="AK35" s="162"/>
      <c r="AL35" s="162"/>
      <c r="AM35" s="162"/>
      <c r="AN35" s="162"/>
      <c r="AO35" s="9"/>
      <c r="AP35" s="6"/>
      <c r="AQ35" s="169" t="str">
        <f>IF($AF35="","",VLOOKUP($AF35,DATA!$A$2:$C$9,2,FALSE))</f>
        <v/>
      </c>
      <c r="AR35" s="169"/>
      <c r="AS35" s="169"/>
      <c r="AT35" s="169"/>
      <c r="AU35" s="169"/>
      <c r="AV35" s="169"/>
      <c r="AW35" s="169"/>
      <c r="AX35" s="9"/>
      <c r="AY35" s="8"/>
      <c r="AZ35" s="136"/>
      <c r="BA35" s="136"/>
      <c r="BB35" s="136"/>
      <c r="BC35" s="136"/>
      <c r="BD35" s="136"/>
      <c r="BE35" s="136"/>
      <c r="BF35" s="136"/>
      <c r="BG35" s="136"/>
      <c r="BH35" s="136"/>
    </row>
    <row r="36" spans="1:60" ht="8.1" customHeight="1">
      <c r="A36" s="10"/>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2"/>
      <c r="AD36" s="10"/>
      <c r="AE36" s="11"/>
      <c r="AF36" s="11"/>
      <c r="AG36" s="11"/>
      <c r="AH36" s="11"/>
      <c r="AI36" s="11"/>
      <c r="AJ36" s="11"/>
      <c r="AK36" s="11"/>
      <c r="AL36" s="11"/>
      <c r="AM36" s="11"/>
      <c r="AN36" s="11"/>
      <c r="AO36" s="12"/>
      <c r="AP36" s="10"/>
      <c r="AQ36" s="11"/>
      <c r="AR36" s="11"/>
      <c r="AS36" s="11"/>
      <c r="AT36" s="11"/>
      <c r="AU36" s="11"/>
      <c r="AV36" s="11"/>
      <c r="AW36" s="11"/>
      <c r="AX36" s="12"/>
      <c r="AY36" s="8"/>
      <c r="AZ36" s="136"/>
      <c r="BA36" s="136"/>
      <c r="BB36" s="136"/>
      <c r="BC36" s="136"/>
      <c r="BD36" s="136"/>
      <c r="BE36" s="136"/>
      <c r="BF36" s="136"/>
      <c r="BG36" s="136"/>
      <c r="BH36" s="136"/>
    </row>
    <row r="37" spans="1:60" ht="12" customHeight="1">
      <c r="AZ37" s="136"/>
      <c r="BA37" s="136"/>
      <c r="BB37" s="136"/>
      <c r="BC37" s="136"/>
      <c r="BD37" s="136"/>
      <c r="BE37" s="136"/>
      <c r="BF37" s="136"/>
      <c r="BG37" s="136"/>
      <c r="BH37" s="136"/>
    </row>
    <row r="38" spans="1:60" ht="15" customHeight="1">
      <c r="A38" s="154" t="s">
        <v>12</v>
      </c>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13"/>
      <c r="AZ38" s="136"/>
      <c r="BA38" s="136"/>
      <c r="BB38" s="136"/>
      <c r="BC38" s="136"/>
      <c r="BD38" s="136"/>
      <c r="BE38" s="136"/>
      <c r="BF38" s="136"/>
      <c r="BG38" s="136"/>
      <c r="BH38" s="136"/>
    </row>
    <row r="39" spans="1:60" ht="15" customHeight="1">
      <c r="A39" s="154" t="s">
        <v>14</v>
      </c>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13"/>
      <c r="AZ39" s="136"/>
      <c r="BA39" s="136"/>
      <c r="BB39" s="136"/>
      <c r="BC39" s="136"/>
      <c r="BD39" s="136"/>
      <c r="BE39" s="136"/>
      <c r="BF39" s="136"/>
      <c r="BG39" s="136"/>
      <c r="BH39" s="136"/>
    </row>
    <row r="40" spans="1:60" ht="15" customHeight="1">
      <c r="A40" s="154" t="s">
        <v>15</v>
      </c>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13"/>
      <c r="AZ40" s="136"/>
      <c r="BA40" s="136"/>
      <c r="BB40" s="136"/>
      <c r="BC40" s="136"/>
      <c r="BD40" s="136"/>
      <c r="BE40" s="136"/>
      <c r="BF40" s="136"/>
      <c r="BG40" s="136"/>
      <c r="BH40" s="136"/>
    </row>
    <row r="41" spans="1:60" ht="15" customHeight="1">
      <c r="A41" s="154" t="s">
        <v>16</v>
      </c>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13"/>
      <c r="AZ41" s="136"/>
      <c r="BA41" s="136"/>
      <c r="BB41" s="136"/>
      <c r="BC41" s="136"/>
      <c r="BD41" s="136"/>
      <c r="BE41" s="136"/>
      <c r="BF41" s="136"/>
      <c r="BG41" s="136"/>
      <c r="BH41" s="136"/>
    </row>
    <row r="42" spans="1:60" ht="15" customHeight="1">
      <c r="A42" s="154" t="s">
        <v>198</v>
      </c>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13"/>
      <c r="AZ42" s="136"/>
      <c r="BA42" s="136"/>
      <c r="BB42" s="136"/>
      <c r="BC42" s="136"/>
      <c r="BD42" s="136"/>
      <c r="BE42" s="136"/>
      <c r="BF42" s="136"/>
      <c r="BG42" s="136"/>
      <c r="BH42" s="136"/>
    </row>
    <row r="43" spans="1:60" ht="15" customHeight="1">
      <c r="A43" s="154" t="s">
        <v>193</v>
      </c>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13"/>
      <c r="AZ43" s="136"/>
      <c r="BA43" s="136"/>
      <c r="BB43" s="136"/>
      <c r="BC43" s="136"/>
      <c r="BD43" s="136"/>
      <c r="BE43" s="136"/>
      <c r="BF43" s="136"/>
      <c r="BG43" s="136"/>
      <c r="BH43" s="136"/>
    </row>
    <row r="44" spans="1:60" ht="15" customHeight="1">
      <c r="A44" s="154" t="s">
        <v>17</v>
      </c>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13"/>
      <c r="AZ44" s="136"/>
      <c r="BA44" s="136"/>
      <c r="BB44" s="136"/>
      <c r="BC44" s="136"/>
      <c r="BD44" s="136"/>
      <c r="BE44" s="136"/>
      <c r="BF44" s="136"/>
      <c r="BG44" s="136"/>
      <c r="BH44" s="136"/>
    </row>
    <row r="45" spans="1:60" ht="15" customHeight="1">
      <c r="A45" s="154" t="s">
        <v>18</v>
      </c>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13"/>
      <c r="AZ45" s="136"/>
      <c r="BA45" s="136"/>
      <c r="BB45" s="136"/>
      <c r="BC45" s="136"/>
      <c r="BD45" s="136"/>
      <c r="BE45" s="136"/>
      <c r="BF45" s="136"/>
      <c r="BG45" s="136"/>
      <c r="BH45" s="136"/>
    </row>
    <row r="46" spans="1:60" ht="12" customHeight="1">
      <c r="AZ46" s="136"/>
      <c r="BA46" s="136"/>
      <c r="BB46" s="136"/>
      <c r="BC46" s="136"/>
      <c r="BD46" s="136"/>
      <c r="BE46" s="136"/>
      <c r="BF46" s="136"/>
      <c r="BG46" s="136"/>
      <c r="BH46" s="136"/>
    </row>
    <row r="47" spans="1:60" ht="15" customHeight="1">
      <c r="A47" s="154" t="s">
        <v>13</v>
      </c>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13"/>
      <c r="AZ47" s="136"/>
      <c r="BA47" s="136"/>
      <c r="BB47" s="136"/>
      <c r="BC47" s="136"/>
      <c r="BD47" s="136"/>
      <c r="BE47" s="136"/>
      <c r="BF47" s="136"/>
      <c r="BG47" s="136"/>
      <c r="BH47" s="136"/>
    </row>
    <row r="48" spans="1:60" ht="15" customHeight="1">
      <c r="A48" s="168" t="s">
        <v>222</v>
      </c>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13"/>
      <c r="AZ48" s="136"/>
      <c r="BA48" s="136"/>
      <c r="BB48" s="136"/>
      <c r="BC48" s="136"/>
      <c r="BD48" s="136"/>
      <c r="BE48" s="136"/>
      <c r="BF48" s="136"/>
      <c r="BG48" s="136"/>
      <c r="BH48" s="136"/>
    </row>
    <row r="49" spans="1:60" ht="15" customHeight="1">
      <c r="A49" s="154" t="s">
        <v>223</v>
      </c>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13"/>
      <c r="AZ49" s="136"/>
      <c r="BA49" s="136"/>
      <c r="BB49" s="136"/>
      <c r="BC49" s="136"/>
      <c r="BD49" s="136"/>
      <c r="BE49" s="136"/>
      <c r="BF49" s="136"/>
      <c r="BG49" s="136"/>
      <c r="BH49" s="136"/>
    </row>
    <row r="50" spans="1:60" ht="15" customHeight="1">
      <c r="A50" s="168" t="s">
        <v>224</v>
      </c>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13"/>
      <c r="AZ50" s="136"/>
      <c r="BA50" s="136"/>
      <c r="BB50" s="136"/>
      <c r="BC50" s="136"/>
      <c r="BD50" s="136"/>
      <c r="BE50" s="136"/>
      <c r="BF50" s="136"/>
      <c r="BG50" s="136"/>
      <c r="BH50" s="136"/>
    </row>
    <row r="51" spans="1:60" ht="15" customHeight="1">
      <c r="A51" s="168" t="s">
        <v>225</v>
      </c>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13"/>
      <c r="AZ51" s="136"/>
      <c r="BA51" s="136"/>
      <c r="BB51" s="136"/>
      <c r="BC51" s="136"/>
      <c r="BD51" s="136"/>
      <c r="BE51" s="136"/>
      <c r="BF51" s="136"/>
      <c r="BG51" s="136"/>
      <c r="BH51" s="136"/>
    </row>
    <row r="52" spans="1:60" ht="15" customHeight="1">
      <c r="A52" s="154" t="s">
        <v>226</v>
      </c>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13"/>
      <c r="AZ52" s="136"/>
      <c r="BA52" s="136"/>
      <c r="BB52" s="136"/>
      <c r="BC52" s="136"/>
      <c r="BD52" s="136"/>
      <c r="BE52" s="136"/>
      <c r="BF52" s="136"/>
      <c r="BG52" s="136"/>
      <c r="BH52" s="136"/>
    </row>
    <row r="53" spans="1:60" ht="15" customHeight="1">
      <c r="A53" s="168" t="s">
        <v>227</v>
      </c>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13"/>
      <c r="AZ53" s="136"/>
      <c r="BA53" s="136"/>
      <c r="BB53" s="136"/>
      <c r="BC53" s="136"/>
      <c r="BD53" s="136"/>
      <c r="BE53" s="136"/>
      <c r="BF53" s="136"/>
      <c r="BG53" s="136"/>
      <c r="BH53" s="136"/>
    </row>
    <row r="54" spans="1:60" ht="15" customHeight="1">
      <c r="A54" s="154" t="s">
        <v>228</v>
      </c>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13"/>
      <c r="AZ54" s="136"/>
      <c r="BA54" s="136"/>
      <c r="BB54" s="136"/>
      <c r="BC54" s="136"/>
      <c r="BD54" s="136"/>
      <c r="BE54" s="136"/>
      <c r="BF54" s="136"/>
      <c r="BG54" s="136"/>
      <c r="BH54" s="136"/>
    </row>
  </sheetData>
  <sheetProtection selectLockedCells="1"/>
  <mergeCells count="45">
    <mergeCell ref="AQ28:AW30"/>
    <mergeCell ref="A54:AX54"/>
    <mergeCell ref="AC14:AX15"/>
    <mergeCell ref="A48:AX48"/>
    <mergeCell ref="A49:AX49"/>
    <mergeCell ref="A38:AX38"/>
    <mergeCell ref="A39:AX39"/>
    <mergeCell ref="A40:AX40"/>
    <mergeCell ref="A41:AX41"/>
    <mergeCell ref="A43:AX43"/>
    <mergeCell ref="A44:AX44"/>
    <mergeCell ref="A45:AX45"/>
    <mergeCell ref="A47:AX47"/>
    <mergeCell ref="AQ35:AW35"/>
    <mergeCell ref="B29:AB29"/>
    <mergeCell ref="A50:AX50"/>
    <mergeCell ref="A51:AX51"/>
    <mergeCell ref="A52:AX52"/>
    <mergeCell ref="A53:AX53"/>
    <mergeCell ref="B32:AB32"/>
    <mergeCell ref="AF32:AN32"/>
    <mergeCell ref="AQ32:AW32"/>
    <mergeCell ref="AF29:AN29"/>
    <mergeCell ref="AM2:AN2"/>
    <mergeCell ref="AJ2:AL2"/>
    <mergeCell ref="A42:AX42"/>
    <mergeCell ref="B35:AB35"/>
    <mergeCell ref="AF35:AN35"/>
    <mergeCell ref="S14:Z14"/>
    <mergeCell ref="A18:AX19"/>
    <mergeCell ref="A22:AX22"/>
    <mergeCell ref="A23:AX23"/>
    <mergeCell ref="AP27:AX27"/>
    <mergeCell ref="AD27:AO27"/>
    <mergeCell ref="A27:AC27"/>
    <mergeCell ref="S11:Z11"/>
    <mergeCell ref="S8:Z8"/>
    <mergeCell ref="AC8:AX9"/>
    <mergeCell ref="A24:AX24"/>
    <mergeCell ref="AW2:AX2"/>
    <mergeCell ref="AU2:AV2"/>
    <mergeCell ref="AS2:AT2"/>
    <mergeCell ref="AQ2:AR2"/>
    <mergeCell ref="AO2:AP2"/>
    <mergeCell ref="AC11:AX12"/>
  </mergeCells>
  <phoneticPr fontId="2"/>
  <conditionalFormatting sqref="AM2:AN2">
    <cfRule type="expression" dxfId="24" priority="2">
      <formula>$AM$2=1</formula>
    </cfRule>
  </conditionalFormatting>
  <dataValidations count="6">
    <dataValidation type="whole" imeMode="off" allowBlank="1" showInputMessage="1" showErrorMessage="1" sqref="AM2:AN2">
      <formula1>1</formula1>
      <formula2>99</formula2>
    </dataValidation>
    <dataValidation type="whole" imeMode="off" allowBlank="1" showInputMessage="1" showErrorMessage="1" sqref="AQ2:AR2">
      <formula1>1</formula1>
      <formula2>12</formula2>
    </dataValidation>
    <dataValidation type="whole" imeMode="off" allowBlank="1" showInputMessage="1" showErrorMessage="1" sqref="AU2:AV2">
      <formula1>1</formula1>
      <formula2>31</formula2>
    </dataValidation>
    <dataValidation imeMode="hiragana" allowBlank="1" showInputMessage="1" showErrorMessage="1" sqref="AC14:AX15 AC8:AX9 AC11:AX12"/>
    <dataValidation errorStyle="information" imeMode="hiragana" allowBlank="1" showInputMessage="1" showErrorMessage="1" errorTitle="確認" error="リストにない元号ですが、よろしいですか？" sqref="AJ2:AL2"/>
    <dataValidation imeMode="off" allowBlank="1" showInputMessage="1" showErrorMessage="1" sqref="AQ32:AW32 AQ35:AW35 AQ28"/>
  </dataValidations>
  <printOptions horizontalCentered="1"/>
  <pageMargins left="0.98425196850393704" right="0.98425196850393704" top="0.98425196850393704" bottom="0.98425196850393704" header="0" footer="0"/>
  <pageSetup paperSize="9" scale="95" orientation="portrait" blackAndWhite="1" horizontalDpi="4294967294" verticalDpi="4294967294" r:id="rId1"/>
  <drawing r:id="rId2"/>
  <legacyDrawing r:id="rId3"/>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DATA!$A$2:$A$7</xm:f>
          </x14:formula1>
          <xm:sqref>AF29:AN29 AF32:AN32 AF35:AN35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Y67"/>
  <sheetViews>
    <sheetView showGridLines="0" view="pageBreakPreview" zoomScaleNormal="100" zoomScaleSheetLayoutView="100" workbookViewId="0">
      <selection activeCell="A28" sqref="A28:D64"/>
    </sheetView>
  </sheetViews>
  <sheetFormatPr defaultRowHeight="13.5"/>
  <cols>
    <col min="1" max="51" width="1.625" style="1" customWidth="1"/>
    <col min="52" max="16384" width="9" style="1"/>
  </cols>
  <sheetData>
    <row r="2" spans="1:51" ht="15" customHeight="1">
      <c r="AJ2" s="160" t="s">
        <v>3</v>
      </c>
      <c r="AK2" s="160"/>
      <c r="AL2" s="160"/>
      <c r="AM2" s="157">
        <v>7</v>
      </c>
      <c r="AN2" s="157"/>
      <c r="AO2" s="180" t="s">
        <v>2</v>
      </c>
      <c r="AP2" s="180"/>
      <c r="AQ2" s="181">
        <v>10</v>
      </c>
      <c r="AR2" s="181"/>
      <c r="AS2" s="155" t="s">
        <v>1</v>
      </c>
      <c r="AT2" s="155"/>
      <c r="AU2" s="181" t="str">
        <f>IF(申込書!$AU$2="","",申込書!$AU$2)</f>
        <v/>
      </c>
      <c r="AV2" s="181"/>
      <c r="AW2" s="155" t="s">
        <v>0</v>
      </c>
      <c r="AX2" s="155"/>
      <c r="AY2" s="115"/>
    </row>
    <row r="3" spans="1:51" ht="15" customHeight="1"/>
    <row r="4" spans="1:51" ht="15" customHeight="1"/>
    <row r="5" spans="1:51" ht="15" customHeight="1">
      <c r="A5" s="1" t="s">
        <v>236</v>
      </c>
    </row>
    <row r="6" spans="1:51" ht="15" customHeight="1"/>
    <row r="7" spans="1:51" ht="15" customHeight="1"/>
    <row r="8" spans="1:51" ht="15" customHeight="1">
      <c r="S8" s="163" t="s">
        <v>10</v>
      </c>
      <c r="T8" s="163"/>
      <c r="U8" s="163"/>
      <c r="V8" s="163"/>
      <c r="W8" s="163"/>
      <c r="X8" s="163"/>
      <c r="Y8" s="163"/>
      <c r="Z8" s="163"/>
      <c r="AC8" s="182" t="str">
        <f>IF(申込書!$AC$8="","",申込書!$AC$8)</f>
        <v/>
      </c>
      <c r="AD8" s="182"/>
      <c r="AE8" s="182"/>
      <c r="AF8" s="182"/>
      <c r="AG8" s="182"/>
      <c r="AH8" s="182"/>
      <c r="AI8" s="182"/>
      <c r="AJ8" s="182"/>
      <c r="AK8" s="182"/>
      <c r="AL8" s="182"/>
      <c r="AM8" s="182"/>
      <c r="AN8" s="182"/>
      <c r="AO8" s="182"/>
      <c r="AP8" s="182"/>
      <c r="AQ8" s="182"/>
      <c r="AR8" s="182"/>
      <c r="AS8" s="182"/>
      <c r="AT8" s="182"/>
      <c r="AU8" s="182"/>
      <c r="AV8" s="182"/>
      <c r="AW8" s="182"/>
      <c r="AX8" s="182"/>
      <c r="AY8" s="116"/>
    </row>
    <row r="9" spans="1:51" ht="15" customHeight="1">
      <c r="AC9" s="182"/>
      <c r="AD9" s="182"/>
      <c r="AE9" s="182"/>
      <c r="AF9" s="182"/>
      <c r="AG9" s="182"/>
      <c r="AH9" s="182"/>
      <c r="AI9" s="182"/>
      <c r="AJ9" s="182"/>
      <c r="AK9" s="182"/>
      <c r="AL9" s="182"/>
      <c r="AM9" s="182"/>
      <c r="AN9" s="182"/>
      <c r="AO9" s="182"/>
      <c r="AP9" s="182"/>
      <c r="AQ9" s="182"/>
      <c r="AR9" s="182"/>
      <c r="AS9" s="182"/>
      <c r="AT9" s="182"/>
      <c r="AU9" s="182"/>
      <c r="AV9" s="182"/>
      <c r="AW9" s="182"/>
      <c r="AX9" s="182"/>
      <c r="AY9" s="116"/>
    </row>
    <row r="10" spans="1:51" ht="5.0999999999999996" customHeight="1">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row>
    <row r="11" spans="1:51" ht="15" customHeight="1">
      <c r="S11" s="163" t="s">
        <v>4</v>
      </c>
      <c r="T11" s="163"/>
      <c r="U11" s="163"/>
      <c r="V11" s="163"/>
      <c r="W11" s="163"/>
      <c r="X11" s="163"/>
      <c r="Y11" s="163"/>
      <c r="Z11" s="163"/>
      <c r="AC11" s="182" t="str">
        <f>IF(申込書!$AC$11="","",申込書!$AC$11)</f>
        <v/>
      </c>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16"/>
    </row>
    <row r="12" spans="1:51" ht="15" customHeight="1">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16"/>
    </row>
    <row r="13" spans="1:51" ht="5.0999999999999996" customHeight="1">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row>
    <row r="14" spans="1:51" ht="15" customHeight="1">
      <c r="S14" s="163" t="s">
        <v>19</v>
      </c>
      <c r="T14" s="163"/>
      <c r="U14" s="163"/>
      <c r="V14" s="163"/>
      <c r="W14" s="163"/>
      <c r="X14" s="163"/>
      <c r="Y14" s="163"/>
      <c r="Z14" s="163"/>
      <c r="AC14" s="179" t="str">
        <f>IF(申込書!$AC$14="","",申込書!$AC$14&amp;"　㊞")</f>
        <v/>
      </c>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17"/>
    </row>
    <row r="15" spans="1:51" ht="15" customHeight="1">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17"/>
    </row>
    <row r="16" spans="1:51" ht="15" customHeight="1"/>
    <row r="17" spans="1:51" ht="15" customHeight="1"/>
    <row r="18" spans="1:51" ht="15" customHeight="1">
      <c r="A18" s="164" t="s">
        <v>140</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14"/>
    </row>
    <row r="19" spans="1:51" ht="15" customHeight="1">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14"/>
    </row>
    <row r="20" spans="1:51" ht="15" customHeight="1"/>
    <row r="21" spans="1:51" ht="15" customHeight="1"/>
    <row r="22" spans="1:51" ht="15" customHeight="1">
      <c r="A22" s="154" t="s">
        <v>20</v>
      </c>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13"/>
    </row>
    <row r="23" spans="1:51" ht="15" customHeight="1"/>
    <row r="24" spans="1:51" ht="21.95" customHeight="1">
      <c r="A24" s="165" t="s">
        <v>21</v>
      </c>
      <c r="B24" s="166"/>
      <c r="C24" s="166"/>
      <c r="D24" s="167"/>
      <c r="E24" s="165" t="s">
        <v>23</v>
      </c>
      <c r="F24" s="166"/>
      <c r="G24" s="166"/>
      <c r="H24" s="166"/>
      <c r="I24" s="166"/>
      <c r="J24" s="166"/>
      <c r="K24" s="166"/>
      <c r="L24" s="166"/>
      <c r="M24" s="166"/>
      <c r="N24" s="166"/>
      <c r="O24" s="166"/>
      <c r="P24" s="166"/>
      <c r="Q24" s="167"/>
      <c r="R24" s="165" t="s">
        <v>22</v>
      </c>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7"/>
      <c r="AP24" s="166" t="s">
        <v>24</v>
      </c>
      <c r="AQ24" s="166"/>
      <c r="AR24" s="166"/>
      <c r="AS24" s="166"/>
      <c r="AT24" s="166"/>
      <c r="AU24" s="166"/>
      <c r="AV24" s="166"/>
      <c r="AW24" s="166"/>
      <c r="AX24" s="167"/>
      <c r="AY24" s="119"/>
    </row>
    <row r="25" spans="1:51" ht="5.0999999999999996" customHeight="1">
      <c r="A25" s="6"/>
      <c r="B25" s="8"/>
      <c r="C25" s="8"/>
      <c r="D25" s="9"/>
      <c r="E25" s="6"/>
      <c r="F25" s="8"/>
      <c r="G25" s="8"/>
      <c r="H25" s="8"/>
      <c r="I25" s="8"/>
      <c r="J25" s="8"/>
      <c r="K25" s="8"/>
      <c r="L25" s="8"/>
      <c r="M25" s="8"/>
      <c r="N25" s="8"/>
      <c r="O25" s="8"/>
      <c r="P25" s="8"/>
      <c r="Q25" s="9"/>
      <c r="R25" s="6"/>
      <c r="S25" s="8"/>
      <c r="T25" s="8"/>
      <c r="U25" s="8"/>
      <c r="V25" s="8"/>
      <c r="W25" s="8"/>
      <c r="X25" s="8"/>
      <c r="Y25" s="8"/>
      <c r="Z25" s="8"/>
      <c r="AA25" s="8"/>
      <c r="AB25" s="8"/>
      <c r="AC25" s="8"/>
      <c r="AD25" s="8"/>
      <c r="AE25" s="8"/>
      <c r="AF25" s="8"/>
      <c r="AG25" s="8"/>
      <c r="AH25" s="8"/>
      <c r="AI25" s="8"/>
      <c r="AJ25" s="8"/>
      <c r="AK25" s="8"/>
      <c r="AL25" s="8"/>
      <c r="AM25" s="8"/>
      <c r="AN25" s="8"/>
      <c r="AO25" s="9"/>
      <c r="AP25" s="8"/>
      <c r="AQ25" s="8"/>
      <c r="AR25" s="8"/>
      <c r="AS25" s="8"/>
      <c r="AT25" s="8"/>
      <c r="AU25" s="8"/>
      <c r="AV25" s="8"/>
      <c r="AW25" s="8"/>
      <c r="AX25" s="9"/>
      <c r="AY25" s="119"/>
    </row>
    <row r="26" spans="1:51" ht="15" customHeight="1">
      <c r="A26" s="174"/>
      <c r="B26" s="175"/>
      <c r="C26" s="175"/>
      <c r="D26" s="176"/>
      <c r="E26" s="29"/>
      <c r="F26" s="177"/>
      <c r="G26" s="177"/>
      <c r="H26" s="177"/>
      <c r="I26" s="177"/>
      <c r="J26" s="177"/>
      <c r="K26" s="177"/>
      <c r="L26" s="177"/>
      <c r="M26" s="177"/>
      <c r="N26" s="177"/>
      <c r="O26" s="177"/>
      <c r="P26" s="177"/>
      <c r="Q26" s="178"/>
      <c r="R26" s="76"/>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8"/>
      <c r="AP26" s="77"/>
      <c r="AQ26" s="177"/>
      <c r="AR26" s="177"/>
      <c r="AS26" s="177"/>
      <c r="AT26" s="177"/>
      <c r="AU26" s="177"/>
      <c r="AV26" s="177"/>
      <c r="AW26" s="177"/>
      <c r="AX26" s="178"/>
      <c r="AY26" s="119"/>
    </row>
    <row r="27" spans="1:51" ht="5.0999999999999996" customHeight="1">
      <c r="A27" s="6"/>
      <c r="B27" s="8"/>
      <c r="C27" s="8"/>
      <c r="D27" s="9"/>
      <c r="E27" s="6"/>
      <c r="F27" s="77"/>
      <c r="G27" s="77"/>
      <c r="H27" s="77"/>
      <c r="I27" s="77"/>
      <c r="J27" s="77"/>
      <c r="K27" s="77"/>
      <c r="L27" s="77"/>
      <c r="M27" s="77"/>
      <c r="N27" s="77"/>
      <c r="O27" s="77"/>
      <c r="P27" s="77"/>
      <c r="Q27" s="78"/>
      <c r="R27" s="76"/>
      <c r="S27" s="77"/>
      <c r="T27" s="77"/>
      <c r="U27" s="77"/>
      <c r="V27" s="77"/>
      <c r="W27" s="77"/>
      <c r="X27" s="77"/>
      <c r="Y27" s="77"/>
      <c r="Z27" s="77"/>
      <c r="AA27" s="77"/>
      <c r="AB27" s="77"/>
      <c r="AC27" s="77"/>
      <c r="AD27" s="77"/>
      <c r="AE27" s="77"/>
      <c r="AF27" s="77"/>
      <c r="AG27" s="77"/>
      <c r="AH27" s="77"/>
      <c r="AI27" s="77"/>
      <c r="AJ27" s="77"/>
      <c r="AK27" s="77"/>
      <c r="AL27" s="77"/>
      <c r="AM27" s="77"/>
      <c r="AN27" s="77"/>
      <c r="AO27" s="78"/>
      <c r="AP27" s="77"/>
      <c r="AQ27" s="77"/>
      <c r="AR27" s="77"/>
      <c r="AS27" s="77"/>
      <c r="AT27" s="77"/>
      <c r="AU27" s="77"/>
      <c r="AV27" s="77"/>
      <c r="AW27" s="77"/>
      <c r="AX27" s="78"/>
      <c r="AY27" s="119"/>
    </row>
    <row r="28" spans="1:51" ht="15" customHeight="1">
      <c r="A28" s="174"/>
      <c r="B28" s="175"/>
      <c r="C28" s="175"/>
      <c r="D28" s="176"/>
      <c r="E28" s="29"/>
      <c r="F28" s="177"/>
      <c r="G28" s="177"/>
      <c r="H28" s="177"/>
      <c r="I28" s="177"/>
      <c r="J28" s="177"/>
      <c r="K28" s="177"/>
      <c r="L28" s="177"/>
      <c r="M28" s="177"/>
      <c r="N28" s="177"/>
      <c r="O28" s="177"/>
      <c r="P28" s="177"/>
      <c r="Q28" s="178"/>
      <c r="R28" s="76"/>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8"/>
      <c r="AP28" s="77"/>
      <c r="AQ28" s="177"/>
      <c r="AR28" s="177"/>
      <c r="AS28" s="177"/>
      <c r="AT28" s="177"/>
      <c r="AU28" s="177"/>
      <c r="AV28" s="177"/>
      <c r="AW28" s="177"/>
      <c r="AX28" s="178"/>
      <c r="AY28" s="119"/>
    </row>
    <row r="29" spans="1:51" ht="5.0999999999999996" customHeight="1">
      <c r="A29" s="174"/>
      <c r="B29" s="175"/>
      <c r="C29" s="175"/>
      <c r="D29" s="176"/>
      <c r="E29" s="6"/>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7"/>
      <c r="AG29" s="77"/>
      <c r="AH29" s="77"/>
      <c r="AI29" s="77"/>
      <c r="AJ29" s="77"/>
      <c r="AK29" s="77"/>
      <c r="AL29" s="77"/>
      <c r="AM29" s="77"/>
      <c r="AN29" s="77"/>
      <c r="AO29" s="78"/>
      <c r="AP29" s="77"/>
      <c r="AQ29" s="77"/>
      <c r="AR29" s="77"/>
      <c r="AS29" s="77"/>
      <c r="AT29" s="77"/>
      <c r="AU29" s="77"/>
      <c r="AV29" s="77"/>
      <c r="AW29" s="77"/>
      <c r="AX29" s="78"/>
      <c r="AY29" s="119"/>
    </row>
    <row r="30" spans="1:51" ht="15" customHeight="1">
      <c r="A30" s="174"/>
      <c r="B30" s="175"/>
      <c r="C30" s="175"/>
      <c r="D30" s="176"/>
      <c r="E30" s="29"/>
      <c r="F30" s="177"/>
      <c r="G30" s="177"/>
      <c r="H30" s="177"/>
      <c r="I30" s="177"/>
      <c r="J30" s="177"/>
      <c r="K30" s="177"/>
      <c r="L30" s="177"/>
      <c r="M30" s="177"/>
      <c r="N30" s="177"/>
      <c r="O30" s="177"/>
      <c r="P30" s="177"/>
      <c r="Q30" s="178"/>
      <c r="R30" s="76"/>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8"/>
      <c r="AP30" s="77"/>
      <c r="AQ30" s="177"/>
      <c r="AR30" s="177"/>
      <c r="AS30" s="177"/>
      <c r="AT30" s="177"/>
      <c r="AU30" s="177"/>
      <c r="AV30" s="177"/>
      <c r="AW30" s="177"/>
      <c r="AX30" s="178"/>
      <c r="AY30" s="119"/>
    </row>
    <row r="31" spans="1:51" ht="5.0999999999999996" customHeight="1">
      <c r="A31" s="174"/>
      <c r="B31" s="175"/>
      <c r="C31" s="175"/>
      <c r="D31" s="176"/>
      <c r="E31" s="6"/>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7"/>
      <c r="AG31" s="77"/>
      <c r="AH31" s="77"/>
      <c r="AI31" s="77"/>
      <c r="AJ31" s="77"/>
      <c r="AK31" s="77"/>
      <c r="AL31" s="77"/>
      <c r="AM31" s="77"/>
      <c r="AN31" s="77"/>
      <c r="AO31" s="78"/>
      <c r="AP31" s="77"/>
      <c r="AQ31" s="77"/>
      <c r="AR31" s="77"/>
      <c r="AS31" s="77"/>
      <c r="AT31" s="77"/>
      <c r="AU31" s="77"/>
      <c r="AV31" s="77"/>
      <c r="AW31" s="77"/>
      <c r="AX31" s="78"/>
      <c r="AY31" s="119"/>
    </row>
    <row r="32" spans="1:51" ht="15" customHeight="1">
      <c r="A32" s="174"/>
      <c r="B32" s="175"/>
      <c r="C32" s="175"/>
      <c r="D32" s="176"/>
      <c r="E32" s="29"/>
      <c r="F32" s="177"/>
      <c r="G32" s="177"/>
      <c r="H32" s="177"/>
      <c r="I32" s="177"/>
      <c r="J32" s="177"/>
      <c r="K32" s="177"/>
      <c r="L32" s="177"/>
      <c r="M32" s="177"/>
      <c r="N32" s="177"/>
      <c r="O32" s="177"/>
      <c r="P32" s="177"/>
      <c r="Q32" s="178"/>
      <c r="R32" s="76"/>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8"/>
      <c r="AP32" s="77"/>
      <c r="AQ32" s="177"/>
      <c r="AR32" s="177"/>
      <c r="AS32" s="177"/>
      <c r="AT32" s="177"/>
      <c r="AU32" s="177"/>
      <c r="AV32" s="177"/>
      <c r="AW32" s="177"/>
      <c r="AX32" s="178"/>
      <c r="AY32" s="119"/>
    </row>
    <row r="33" spans="1:51" ht="5.0999999999999996" customHeight="1">
      <c r="A33" s="174"/>
      <c r="B33" s="175"/>
      <c r="C33" s="175"/>
      <c r="D33" s="176"/>
      <c r="E33" s="6"/>
      <c r="F33" s="77"/>
      <c r="G33" s="77"/>
      <c r="H33" s="77"/>
      <c r="I33" s="77"/>
      <c r="J33" s="77"/>
      <c r="K33" s="77"/>
      <c r="L33" s="77"/>
      <c r="M33" s="77"/>
      <c r="N33" s="77"/>
      <c r="O33" s="77"/>
      <c r="P33" s="77"/>
      <c r="Q33" s="78"/>
      <c r="R33" s="76"/>
      <c r="S33" s="77"/>
      <c r="T33" s="77"/>
      <c r="U33" s="77"/>
      <c r="V33" s="77"/>
      <c r="W33" s="77"/>
      <c r="X33" s="77"/>
      <c r="Y33" s="77"/>
      <c r="Z33" s="77"/>
      <c r="AA33" s="77"/>
      <c r="AB33" s="77"/>
      <c r="AC33" s="77"/>
      <c r="AD33" s="77"/>
      <c r="AE33" s="77"/>
      <c r="AF33" s="77"/>
      <c r="AG33" s="77"/>
      <c r="AH33" s="77"/>
      <c r="AI33" s="77"/>
      <c r="AJ33" s="77"/>
      <c r="AK33" s="77"/>
      <c r="AL33" s="77"/>
      <c r="AM33" s="77"/>
      <c r="AN33" s="77"/>
      <c r="AO33" s="78"/>
      <c r="AP33" s="77"/>
      <c r="AQ33" s="77"/>
      <c r="AR33" s="77"/>
      <c r="AS33" s="77"/>
      <c r="AT33" s="77"/>
      <c r="AU33" s="77"/>
      <c r="AV33" s="77"/>
      <c r="AW33" s="77"/>
      <c r="AX33" s="78"/>
      <c r="AY33" s="119"/>
    </row>
    <row r="34" spans="1:51" ht="15" customHeight="1">
      <c r="A34" s="174"/>
      <c r="B34" s="175"/>
      <c r="C34" s="175"/>
      <c r="D34" s="176"/>
      <c r="E34" s="29"/>
      <c r="F34" s="177"/>
      <c r="G34" s="177"/>
      <c r="H34" s="177"/>
      <c r="I34" s="177"/>
      <c r="J34" s="177"/>
      <c r="K34" s="177"/>
      <c r="L34" s="177"/>
      <c r="M34" s="177"/>
      <c r="N34" s="177"/>
      <c r="O34" s="177"/>
      <c r="P34" s="177"/>
      <c r="Q34" s="178"/>
      <c r="R34" s="76"/>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8"/>
      <c r="AP34" s="77"/>
      <c r="AQ34" s="177"/>
      <c r="AR34" s="177"/>
      <c r="AS34" s="177"/>
      <c r="AT34" s="177"/>
      <c r="AU34" s="177"/>
      <c r="AV34" s="177"/>
      <c r="AW34" s="177"/>
      <c r="AX34" s="178"/>
      <c r="AY34" s="119"/>
    </row>
    <row r="35" spans="1:51" ht="5.0999999999999996" customHeight="1">
      <c r="A35" s="174"/>
      <c r="B35" s="175"/>
      <c r="C35" s="175"/>
      <c r="D35" s="176"/>
      <c r="E35" s="6"/>
      <c r="F35" s="77"/>
      <c r="G35" s="77"/>
      <c r="H35" s="77"/>
      <c r="I35" s="77"/>
      <c r="J35" s="77"/>
      <c r="K35" s="77"/>
      <c r="L35" s="77"/>
      <c r="M35" s="77"/>
      <c r="N35" s="77"/>
      <c r="O35" s="77"/>
      <c r="P35" s="77"/>
      <c r="Q35" s="78"/>
      <c r="R35" s="76"/>
      <c r="S35" s="77"/>
      <c r="T35" s="77"/>
      <c r="U35" s="77"/>
      <c r="V35" s="77"/>
      <c r="W35" s="77"/>
      <c r="X35" s="77"/>
      <c r="Y35" s="77"/>
      <c r="Z35" s="77"/>
      <c r="AA35" s="77"/>
      <c r="AB35" s="77"/>
      <c r="AC35" s="77"/>
      <c r="AD35" s="77"/>
      <c r="AE35" s="77"/>
      <c r="AF35" s="77"/>
      <c r="AG35" s="77"/>
      <c r="AH35" s="77"/>
      <c r="AI35" s="77"/>
      <c r="AJ35" s="77"/>
      <c r="AK35" s="77"/>
      <c r="AL35" s="77"/>
      <c r="AM35" s="77"/>
      <c r="AN35" s="77"/>
      <c r="AO35" s="78"/>
      <c r="AP35" s="77"/>
      <c r="AQ35" s="77"/>
      <c r="AR35" s="77"/>
      <c r="AS35" s="77"/>
      <c r="AT35" s="77"/>
      <c r="AU35" s="77"/>
      <c r="AV35" s="77"/>
      <c r="AW35" s="77"/>
      <c r="AX35" s="78"/>
      <c r="AY35" s="119"/>
    </row>
    <row r="36" spans="1:51" ht="15" customHeight="1">
      <c r="A36" s="174"/>
      <c r="B36" s="175"/>
      <c r="C36" s="175"/>
      <c r="D36" s="176"/>
      <c r="E36" s="29"/>
      <c r="F36" s="177"/>
      <c r="G36" s="177"/>
      <c r="H36" s="177"/>
      <c r="I36" s="177"/>
      <c r="J36" s="177"/>
      <c r="K36" s="177"/>
      <c r="L36" s="177"/>
      <c r="M36" s="177"/>
      <c r="N36" s="177"/>
      <c r="O36" s="177"/>
      <c r="P36" s="177"/>
      <c r="Q36" s="178"/>
      <c r="R36" s="76"/>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8"/>
      <c r="AP36" s="77"/>
      <c r="AQ36" s="177"/>
      <c r="AR36" s="177"/>
      <c r="AS36" s="177"/>
      <c r="AT36" s="177"/>
      <c r="AU36" s="177"/>
      <c r="AV36" s="177"/>
      <c r="AW36" s="177"/>
      <c r="AX36" s="178"/>
      <c r="AY36" s="119"/>
    </row>
    <row r="37" spans="1:51" ht="5.0999999999999996" customHeight="1">
      <c r="A37" s="174"/>
      <c r="B37" s="175"/>
      <c r="C37" s="175"/>
      <c r="D37" s="176"/>
      <c r="E37" s="6"/>
      <c r="F37" s="77"/>
      <c r="G37" s="77"/>
      <c r="H37" s="77"/>
      <c r="I37" s="77"/>
      <c r="J37" s="77"/>
      <c r="K37" s="77"/>
      <c r="L37" s="77"/>
      <c r="M37" s="77"/>
      <c r="N37" s="77"/>
      <c r="O37" s="77"/>
      <c r="P37" s="77"/>
      <c r="Q37" s="78"/>
      <c r="R37" s="76"/>
      <c r="S37" s="77"/>
      <c r="T37" s="77"/>
      <c r="U37" s="77"/>
      <c r="V37" s="77"/>
      <c r="W37" s="77"/>
      <c r="X37" s="77"/>
      <c r="Y37" s="77"/>
      <c r="Z37" s="77"/>
      <c r="AA37" s="77"/>
      <c r="AB37" s="77"/>
      <c r="AC37" s="77"/>
      <c r="AD37" s="77"/>
      <c r="AE37" s="77"/>
      <c r="AF37" s="77"/>
      <c r="AG37" s="77"/>
      <c r="AH37" s="77"/>
      <c r="AI37" s="77"/>
      <c r="AJ37" s="77"/>
      <c r="AK37" s="77"/>
      <c r="AL37" s="77"/>
      <c r="AM37" s="77"/>
      <c r="AN37" s="77"/>
      <c r="AO37" s="78"/>
      <c r="AP37" s="77"/>
      <c r="AQ37" s="77"/>
      <c r="AR37" s="77"/>
      <c r="AS37" s="77"/>
      <c r="AT37" s="77"/>
      <c r="AU37" s="77"/>
      <c r="AV37" s="77"/>
      <c r="AW37" s="77"/>
      <c r="AX37" s="78"/>
      <c r="AY37" s="119"/>
    </row>
    <row r="38" spans="1:51" ht="15" customHeight="1">
      <c r="A38" s="174"/>
      <c r="B38" s="175"/>
      <c r="C38" s="175"/>
      <c r="D38" s="176"/>
      <c r="E38" s="29"/>
      <c r="F38" s="177"/>
      <c r="G38" s="177"/>
      <c r="H38" s="177"/>
      <c r="I38" s="177"/>
      <c r="J38" s="177"/>
      <c r="K38" s="177"/>
      <c r="L38" s="177"/>
      <c r="M38" s="177"/>
      <c r="N38" s="177"/>
      <c r="O38" s="177"/>
      <c r="P38" s="177"/>
      <c r="Q38" s="178"/>
      <c r="R38" s="76"/>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8"/>
      <c r="AP38" s="77"/>
      <c r="AQ38" s="177"/>
      <c r="AR38" s="177"/>
      <c r="AS38" s="177"/>
      <c r="AT38" s="177"/>
      <c r="AU38" s="177"/>
      <c r="AV38" s="177"/>
      <c r="AW38" s="177"/>
      <c r="AX38" s="178"/>
      <c r="AY38" s="119"/>
    </row>
    <row r="39" spans="1:51" ht="5.0999999999999996" customHeight="1">
      <c r="A39" s="174"/>
      <c r="B39" s="175"/>
      <c r="C39" s="175"/>
      <c r="D39" s="176"/>
      <c r="E39" s="6"/>
      <c r="F39" s="77"/>
      <c r="G39" s="77"/>
      <c r="H39" s="77"/>
      <c r="I39" s="77"/>
      <c r="J39" s="77"/>
      <c r="K39" s="77"/>
      <c r="L39" s="77"/>
      <c r="M39" s="77"/>
      <c r="N39" s="77"/>
      <c r="O39" s="77"/>
      <c r="P39" s="77"/>
      <c r="Q39" s="78"/>
      <c r="R39" s="76"/>
      <c r="S39" s="77"/>
      <c r="T39" s="77"/>
      <c r="U39" s="77"/>
      <c r="V39" s="77"/>
      <c r="W39" s="77"/>
      <c r="X39" s="77"/>
      <c r="Y39" s="77"/>
      <c r="Z39" s="77"/>
      <c r="AA39" s="77"/>
      <c r="AB39" s="77"/>
      <c r="AC39" s="77"/>
      <c r="AD39" s="77"/>
      <c r="AE39" s="77"/>
      <c r="AF39" s="77"/>
      <c r="AG39" s="77"/>
      <c r="AH39" s="77"/>
      <c r="AI39" s="77"/>
      <c r="AJ39" s="77"/>
      <c r="AK39" s="77"/>
      <c r="AL39" s="77"/>
      <c r="AM39" s="77"/>
      <c r="AN39" s="77"/>
      <c r="AO39" s="78"/>
      <c r="AP39" s="77"/>
      <c r="AQ39" s="77"/>
      <c r="AR39" s="77"/>
      <c r="AS39" s="77"/>
      <c r="AT39" s="77"/>
      <c r="AU39" s="77"/>
      <c r="AV39" s="77"/>
      <c r="AW39" s="77"/>
      <c r="AX39" s="78"/>
      <c r="AY39" s="119"/>
    </row>
    <row r="40" spans="1:51" ht="15" customHeight="1">
      <c r="A40" s="174"/>
      <c r="B40" s="175"/>
      <c r="C40" s="175"/>
      <c r="D40" s="176"/>
      <c r="E40" s="29"/>
      <c r="F40" s="177"/>
      <c r="G40" s="177"/>
      <c r="H40" s="177"/>
      <c r="I40" s="177"/>
      <c r="J40" s="177"/>
      <c r="K40" s="177"/>
      <c r="L40" s="177"/>
      <c r="M40" s="177"/>
      <c r="N40" s="177"/>
      <c r="O40" s="177"/>
      <c r="P40" s="177"/>
      <c r="Q40" s="178"/>
      <c r="R40" s="76"/>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8"/>
      <c r="AP40" s="77"/>
      <c r="AQ40" s="177"/>
      <c r="AR40" s="177"/>
      <c r="AS40" s="177"/>
      <c r="AT40" s="177"/>
      <c r="AU40" s="177"/>
      <c r="AV40" s="177"/>
      <c r="AW40" s="177"/>
      <c r="AX40" s="178"/>
      <c r="AY40" s="119"/>
    </row>
    <row r="41" spans="1:51" ht="5.0999999999999996" customHeight="1">
      <c r="A41" s="174"/>
      <c r="B41" s="175"/>
      <c r="C41" s="175"/>
      <c r="D41" s="176"/>
      <c r="E41" s="6"/>
      <c r="F41" s="77"/>
      <c r="G41" s="77"/>
      <c r="H41" s="77"/>
      <c r="I41" s="77"/>
      <c r="J41" s="77"/>
      <c r="K41" s="77"/>
      <c r="L41" s="77"/>
      <c r="M41" s="77"/>
      <c r="N41" s="77"/>
      <c r="O41" s="77"/>
      <c r="P41" s="77"/>
      <c r="Q41" s="78"/>
      <c r="R41" s="76"/>
      <c r="S41" s="77"/>
      <c r="T41" s="77"/>
      <c r="U41" s="77"/>
      <c r="V41" s="77"/>
      <c r="W41" s="77"/>
      <c r="X41" s="77"/>
      <c r="Y41" s="77"/>
      <c r="Z41" s="77"/>
      <c r="AA41" s="77"/>
      <c r="AB41" s="77"/>
      <c r="AC41" s="77"/>
      <c r="AD41" s="77"/>
      <c r="AE41" s="77"/>
      <c r="AF41" s="77"/>
      <c r="AG41" s="77"/>
      <c r="AH41" s="77"/>
      <c r="AI41" s="77"/>
      <c r="AJ41" s="77"/>
      <c r="AK41" s="77"/>
      <c r="AL41" s="77"/>
      <c r="AM41" s="77"/>
      <c r="AN41" s="77"/>
      <c r="AO41" s="78"/>
      <c r="AP41" s="77"/>
      <c r="AQ41" s="77"/>
      <c r="AR41" s="77"/>
      <c r="AS41" s="77"/>
      <c r="AT41" s="77"/>
      <c r="AU41" s="77"/>
      <c r="AV41" s="77"/>
      <c r="AW41" s="77"/>
      <c r="AX41" s="78"/>
      <c r="AY41" s="119"/>
    </row>
    <row r="42" spans="1:51" ht="15" customHeight="1">
      <c r="A42" s="174"/>
      <c r="B42" s="175"/>
      <c r="C42" s="175"/>
      <c r="D42" s="176"/>
      <c r="E42" s="29"/>
      <c r="F42" s="177"/>
      <c r="G42" s="177"/>
      <c r="H42" s="177"/>
      <c r="I42" s="177"/>
      <c r="J42" s="177"/>
      <c r="K42" s="177"/>
      <c r="L42" s="177"/>
      <c r="M42" s="177"/>
      <c r="N42" s="177"/>
      <c r="O42" s="177"/>
      <c r="P42" s="177"/>
      <c r="Q42" s="178"/>
      <c r="R42" s="76"/>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8"/>
      <c r="AP42" s="77"/>
      <c r="AQ42" s="177"/>
      <c r="AR42" s="177"/>
      <c r="AS42" s="177"/>
      <c r="AT42" s="177"/>
      <c r="AU42" s="177"/>
      <c r="AV42" s="177"/>
      <c r="AW42" s="177"/>
      <c r="AX42" s="178"/>
      <c r="AY42" s="119"/>
    </row>
    <row r="43" spans="1:51" ht="5.0999999999999996" customHeight="1">
      <c r="A43" s="174"/>
      <c r="B43" s="175"/>
      <c r="C43" s="175"/>
      <c r="D43" s="176"/>
      <c r="E43" s="6"/>
      <c r="F43" s="77"/>
      <c r="G43" s="77"/>
      <c r="H43" s="77"/>
      <c r="I43" s="77"/>
      <c r="J43" s="77"/>
      <c r="K43" s="77"/>
      <c r="L43" s="77"/>
      <c r="M43" s="77"/>
      <c r="N43" s="77"/>
      <c r="O43" s="77"/>
      <c r="P43" s="77"/>
      <c r="Q43" s="78"/>
      <c r="R43" s="76"/>
      <c r="S43" s="77"/>
      <c r="T43" s="77"/>
      <c r="U43" s="77"/>
      <c r="V43" s="77"/>
      <c r="W43" s="77"/>
      <c r="X43" s="77"/>
      <c r="Y43" s="77"/>
      <c r="Z43" s="77"/>
      <c r="AA43" s="77"/>
      <c r="AB43" s="77"/>
      <c r="AC43" s="77"/>
      <c r="AD43" s="77"/>
      <c r="AE43" s="77"/>
      <c r="AF43" s="77"/>
      <c r="AG43" s="77"/>
      <c r="AH43" s="77"/>
      <c r="AI43" s="77"/>
      <c r="AJ43" s="77"/>
      <c r="AK43" s="77"/>
      <c r="AL43" s="77"/>
      <c r="AM43" s="77"/>
      <c r="AN43" s="77"/>
      <c r="AO43" s="78"/>
      <c r="AP43" s="77"/>
      <c r="AQ43" s="77"/>
      <c r="AR43" s="77"/>
      <c r="AS43" s="77"/>
      <c r="AT43" s="77"/>
      <c r="AU43" s="77"/>
      <c r="AV43" s="77"/>
      <c r="AW43" s="77"/>
      <c r="AX43" s="78"/>
      <c r="AY43" s="119"/>
    </row>
    <row r="44" spans="1:51" ht="15" customHeight="1">
      <c r="A44" s="174"/>
      <c r="B44" s="175"/>
      <c r="C44" s="175"/>
      <c r="D44" s="176"/>
      <c r="E44" s="29"/>
      <c r="F44" s="177"/>
      <c r="G44" s="177"/>
      <c r="H44" s="177"/>
      <c r="I44" s="177"/>
      <c r="J44" s="177"/>
      <c r="K44" s="177"/>
      <c r="L44" s="177"/>
      <c r="M44" s="177"/>
      <c r="N44" s="177"/>
      <c r="O44" s="177"/>
      <c r="P44" s="177"/>
      <c r="Q44" s="178"/>
      <c r="R44" s="76"/>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8"/>
      <c r="AP44" s="77"/>
      <c r="AQ44" s="177"/>
      <c r="AR44" s="177"/>
      <c r="AS44" s="177"/>
      <c r="AT44" s="177"/>
      <c r="AU44" s="177"/>
      <c r="AV44" s="177"/>
      <c r="AW44" s="177"/>
      <c r="AX44" s="178"/>
      <c r="AY44" s="119"/>
    </row>
    <row r="45" spans="1:51" ht="5.0999999999999996" customHeight="1">
      <c r="A45" s="174"/>
      <c r="B45" s="175"/>
      <c r="C45" s="175"/>
      <c r="D45" s="176"/>
      <c r="E45" s="6"/>
      <c r="F45" s="77"/>
      <c r="G45" s="77"/>
      <c r="H45" s="77"/>
      <c r="I45" s="77"/>
      <c r="J45" s="77"/>
      <c r="K45" s="77"/>
      <c r="L45" s="77"/>
      <c r="M45" s="77"/>
      <c r="N45" s="77"/>
      <c r="O45" s="77"/>
      <c r="P45" s="77"/>
      <c r="Q45" s="78"/>
      <c r="R45" s="76"/>
      <c r="S45" s="77"/>
      <c r="T45" s="77"/>
      <c r="U45" s="77"/>
      <c r="V45" s="77"/>
      <c r="W45" s="77"/>
      <c r="X45" s="77"/>
      <c r="Y45" s="77"/>
      <c r="Z45" s="77"/>
      <c r="AA45" s="77"/>
      <c r="AB45" s="77"/>
      <c r="AC45" s="77"/>
      <c r="AD45" s="77"/>
      <c r="AE45" s="77"/>
      <c r="AF45" s="77"/>
      <c r="AG45" s="77"/>
      <c r="AH45" s="77"/>
      <c r="AI45" s="77"/>
      <c r="AJ45" s="77"/>
      <c r="AK45" s="77"/>
      <c r="AL45" s="77"/>
      <c r="AM45" s="77"/>
      <c r="AN45" s="77"/>
      <c r="AO45" s="78"/>
      <c r="AP45" s="77"/>
      <c r="AQ45" s="77"/>
      <c r="AR45" s="77"/>
      <c r="AS45" s="77"/>
      <c r="AT45" s="77"/>
      <c r="AU45" s="77"/>
      <c r="AV45" s="77"/>
      <c r="AW45" s="77"/>
      <c r="AX45" s="78"/>
      <c r="AY45" s="119"/>
    </row>
    <row r="46" spans="1:51" ht="15" customHeight="1">
      <c r="A46" s="174"/>
      <c r="B46" s="175"/>
      <c r="C46" s="175"/>
      <c r="D46" s="176"/>
      <c r="E46" s="29"/>
      <c r="F46" s="177"/>
      <c r="G46" s="177"/>
      <c r="H46" s="177"/>
      <c r="I46" s="177"/>
      <c r="J46" s="177"/>
      <c r="K46" s="177"/>
      <c r="L46" s="177"/>
      <c r="M46" s="177"/>
      <c r="N46" s="177"/>
      <c r="O46" s="177"/>
      <c r="P46" s="177"/>
      <c r="Q46" s="178"/>
      <c r="R46" s="76"/>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8"/>
      <c r="AP46" s="77"/>
      <c r="AQ46" s="177"/>
      <c r="AR46" s="177"/>
      <c r="AS46" s="177"/>
      <c r="AT46" s="177"/>
      <c r="AU46" s="177"/>
      <c r="AV46" s="177"/>
      <c r="AW46" s="177"/>
      <c r="AX46" s="178"/>
      <c r="AY46" s="119"/>
    </row>
    <row r="47" spans="1:51" ht="5.0999999999999996" customHeight="1">
      <c r="A47" s="174"/>
      <c r="B47" s="175"/>
      <c r="C47" s="175"/>
      <c r="D47" s="176"/>
      <c r="E47" s="6"/>
      <c r="F47" s="77"/>
      <c r="G47" s="77"/>
      <c r="H47" s="77"/>
      <c r="I47" s="77"/>
      <c r="J47" s="77"/>
      <c r="K47" s="77"/>
      <c r="L47" s="77"/>
      <c r="M47" s="77"/>
      <c r="N47" s="77"/>
      <c r="O47" s="77"/>
      <c r="P47" s="77"/>
      <c r="Q47" s="78"/>
      <c r="R47" s="76"/>
      <c r="S47" s="77"/>
      <c r="T47" s="77"/>
      <c r="U47" s="77"/>
      <c r="V47" s="77"/>
      <c r="W47" s="77"/>
      <c r="X47" s="77"/>
      <c r="Y47" s="77"/>
      <c r="Z47" s="77"/>
      <c r="AA47" s="77"/>
      <c r="AB47" s="77"/>
      <c r="AC47" s="77"/>
      <c r="AD47" s="77"/>
      <c r="AE47" s="77"/>
      <c r="AF47" s="77"/>
      <c r="AG47" s="77"/>
      <c r="AH47" s="77"/>
      <c r="AI47" s="77"/>
      <c r="AJ47" s="77"/>
      <c r="AK47" s="77"/>
      <c r="AL47" s="77"/>
      <c r="AM47" s="77"/>
      <c r="AN47" s="77"/>
      <c r="AO47" s="78"/>
      <c r="AP47" s="77"/>
      <c r="AQ47" s="77"/>
      <c r="AR47" s="77"/>
      <c r="AS47" s="77"/>
      <c r="AT47" s="77"/>
      <c r="AU47" s="77"/>
      <c r="AV47" s="77"/>
      <c r="AW47" s="77"/>
      <c r="AX47" s="78"/>
      <c r="AY47" s="119"/>
    </row>
    <row r="48" spans="1:51" ht="15" customHeight="1">
      <c r="A48" s="174"/>
      <c r="B48" s="175"/>
      <c r="C48" s="175"/>
      <c r="D48" s="176"/>
      <c r="E48" s="29"/>
      <c r="F48" s="177"/>
      <c r="G48" s="177"/>
      <c r="H48" s="177"/>
      <c r="I48" s="177"/>
      <c r="J48" s="177"/>
      <c r="K48" s="177"/>
      <c r="L48" s="177"/>
      <c r="M48" s="177"/>
      <c r="N48" s="177"/>
      <c r="O48" s="177"/>
      <c r="P48" s="177"/>
      <c r="Q48" s="178"/>
      <c r="R48" s="76"/>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8"/>
      <c r="AP48" s="77"/>
      <c r="AQ48" s="177"/>
      <c r="AR48" s="177"/>
      <c r="AS48" s="177"/>
      <c r="AT48" s="177"/>
      <c r="AU48" s="177"/>
      <c r="AV48" s="177"/>
      <c r="AW48" s="177"/>
      <c r="AX48" s="178"/>
      <c r="AY48" s="119"/>
    </row>
    <row r="49" spans="1:51" ht="5.0999999999999996" customHeight="1">
      <c r="A49" s="174"/>
      <c r="B49" s="175"/>
      <c r="C49" s="175"/>
      <c r="D49" s="176"/>
      <c r="E49" s="6"/>
      <c r="F49" s="77"/>
      <c r="G49" s="77"/>
      <c r="H49" s="77"/>
      <c r="I49" s="77"/>
      <c r="J49" s="77"/>
      <c r="K49" s="77"/>
      <c r="L49" s="77"/>
      <c r="M49" s="77"/>
      <c r="N49" s="77"/>
      <c r="O49" s="77"/>
      <c r="P49" s="77"/>
      <c r="Q49" s="78"/>
      <c r="R49" s="76"/>
      <c r="S49" s="77"/>
      <c r="T49" s="77"/>
      <c r="U49" s="77"/>
      <c r="V49" s="77"/>
      <c r="W49" s="77"/>
      <c r="X49" s="77"/>
      <c r="Y49" s="77"/>
      <c r="Z49" s="77"/>
      <c r="AA49" s="77"/>
      <c r="AB49" s="77"/>
      <c r="AC49" s="77"/>
      <c r="AD49" s="77"/>
      <c r="AE49" s="77"/>
      <c r="AF49" s="77"/>
      <c r="AG49" s="77"/>
      <c r="AH49" s="77"/>
      <c r="AI49" s="77"/>
      <c r="AJ49" s="77"/>
      <c r="AK49" s="77"/>
      <c r="AL49" s="77"/>
      <c r="AM49" s="77"/>
      <c r="AN49" s="77"/>
      <c r="AO49" s="78"/>
      <c r="AP49" s="77"/>
      <c r="AQ49" s="77"/>
      <c r="AR49" s="77"/>
      <c r="AS49" s="77"/>
      <c r="AT49" s="77"/>
      <c r="AU49" s="77"/>
      <c r="AV49" s="77"/>
      <c r="AW49" s="77"/>
      <c r="AX49" s="78"/>
      <c r="AY49" s="119"/>
    </row>
    <row r="50" spans="1:51" ht="15" customHeight="1">
      <c r="A50" s="174"/>
      <c r="B50" s="175"/>
      <c r="C50" s="175"/>
      <c r="D50" s="176"/>
      <c r="E50" s="29"/>
      <c r="F50" s="177"/>
      <c r="G50" s="177"/>
      <c r="H50" s="177"/>
      <c r="I50" s="177"/>
      <c r="J50" s="177"/>
      <c r="K50" s="177"/>
      <c r="L50" s="177"/>
      <c r="M50" s="177"/>
      <c r="N50" s="177"/>
      <c r="O50" s="177"/>
      <c r="P50" s="177"/>
      <c r="Q50" s="178"/>
      <c r="R50" s="76"/>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8"/>
      <c r="AP50" s="77"/>
      <c r="AQ50" s="177"/>
      <c r="AR50" s="177"/>
      <c r="AS50" s="177"/>
      <c r="AT50" s="177"/>
      <c r="AU50" s="177"/>
      <c r="AV50" s="177"/>
      <c r="AW50" s="177"/>
      <c r="AX50" s="178"/>
      <c r="AY50" s="119"/>
    </row>
    <row r="51" spans="1:51" ht="5.0999999999999996" customHeight="1">
      <c r="A51" s="174"/>
      <c r="B51" s="175"/>
      <c r="C51" s="175"/>
      <c r="D51" s="176"/>
      <c r="E51" s="6"/>
      <c r="F51" s="77"/>
      <c r="G51" s="77"/>
      <c r="H51" s="77"/>
      <c r="I51" s="77"/>
      <c r="J51" s="77"/>
      <c r="K51" s="77"/>
      <c r="L51" s="77"/>
      <c r="M51" s="77"/>
      <c r="N51" s="77"/>
      <c r="O51" s="77"/>
      <c r="P51" s="77"/>
      <c r="Q51" s="78"/>
      <c r="R51" s="76"/>
      <c r="S51" s="77"/>
      <c r="T51" s="77"/>
      <c r="U51" s="77"/>
      <c r="V51" s="77"/>
      <c r="W51" s="77"/>
      <c r="X51" s="77"/>
      <c r="Y51" s="77"/>
      <c r="Z51" s="77"/>
      <c r="AA51" s="77"/>
      <c r="AB51" s="77"/>
      <c r="AC51" s="77"/>
      <c r="AD51" s="77"/>
      <c r="AE51" s="77"/>
      <c r="AF51" s="77"/>
      <c r="AG51" s="77"/>
      <c r="AH51" s="77"/>
      <c r="AI51" s="77"/>
      <c r="AJ51" s="77"/>
      <c r="AK51" s="77"/>
      <c r="AL51" s="77"/>
      <c r="AM51" s="77"/>
      <c r="AN51" s="77"/>
      <c r="AO51" s="78"/>
      <c r="AP51" s="77"/>
      <c r="AQ51" s="77"/>
      <c r="AR51" s="77"/>
      <c r="AS51" s="77"/>
      <c r="AT51" s="77"/>
      <c r="AU51" s="77"/>
      <c r="AV51" s="77"/>
      <c r="AW51" s="77"/>
      <c r="AX51" s="78"/>
      <c r="AY51" s="119"/>
    </row>
    <row r="52" spans="1:51" ht="15" customHeight="1">
      <c r="A52" s="174"/>
      <c r="B52" s="175"/>
      <c r="C52" s="175"/>
      <c r="D52" s="176"/>
      <c r="E52" s="29"/>
      <c r="F52" s="177"/>
      <c r="G52" s="177"/>
      <c r="H52" s="177"/>
      <c r="I52" s="177"/>
      <c r="J52" s="177"/>
      <c r="K52" s="177"/>
      <c r="L52" s="177"/>
      <c r="M52" s="177"/>
      <c r="N52" s="177"/>
      <c r="O52" s="177"/>
      <c r="P52" s="177"/>
      <c r="Q52" s="178"/>
      <c r="R52" s="76"/>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8"/>
      <c r="AP52" s="77"/>
      <c r="AQ52" s="177"/>
      <c r="AR52" s="177"/>
      <c r="AS52" s="177"/>
      <c r="AT52" s="177"/>
      <c r="AU52" s="177"/>
      <c r="AV52" s="177"/>
      <c r="AW52" s="177"/>
      <c r="AX52" s="178"/>
      <c r="AY52" s="119"/>
    </row>
    <row r="53" spans="1:51" ht="5.0999999999999996" customHeight="1">
      <c r="A53" s="174"/>
      <c r="B53" s="175"/>
      <c r="C53" s="175"/>
      <c r="D53" s="176"/>
      <c r="E53" s="6"/>
      <c r="F53" s="77"/>
      <c r="G53" s="77"/>
      <c r="H53" s="77"/>
      <c r="I53" s="77"/>
      <c r="J53" s="77"/>
      <c r="K53" s="77"/>
      <c r="L53" s="77"/>
      <c r="M53" s="77"/>
      <c r="N53" s="77"/>
      <c r="O53" s="77"/>
      <c r="P53" s="77"/>
      <c r="Q53" s="78"/>
      <c r="R53" s="76"/>
      <c r="S53" s="77"/>
      <c r="T53" s="77"/>
      <c r="U53" s="77"/>
      <c r="V53" s="77"/>
      <c r="W53" s="77"/>
      <c r="X53" s="77"/>
      <c r="Y53" s="77"/>
      <c r="Z53" s="77"/>
      <c r="AA53" s="77"/>
      <c r="AB53" s="77"/>
      <c r="AC53" s="77"/>
      <c r="AD53" s="77"/>
      <c r="AE53" s="77"/>
      <c r="AF53" s="77"/>
      <c r="AG53" s="77"/>
      <c r="AH53" s="77"/>
      <c r="AI53" s="77"/>
      <c r="AJ53" s="77"/>
      <c r="AK53" s="77"/>
      <c r="AL53" s="77"/>
      <c r="AM53" s="77"/>
      <c r="AN53" s="77"/>
      <c r="AO53" s="78"/>
      <c r="AP53" s="77"/>
      <c r="AQ53" s="77"/>
      <c r="AR53" s="77"/>
      <c r="AS53" s="77"/>
      <c r="AT53" s="77"/>
      <c r="AU53" s="77"/>
      <c r="AV53" s="77"/>
      <c r="AW53" s="77"/>
      <c r="AX53" s="78"/>
      <c r="AY53" s="119"/>
    </row>
    <row r="54" spans="1:51" ht="15" customHeight="1">
      <c r="A54" s="174"/>
      <c r="B54" s="175"/>
      <c r="C54" s="175"/>
      <c r="D54" s="176"/>
      <c r="E54" s="29"/>
      <c r="F54" s="177"/>
      <c r="G54" s="177"/>
      <c r="H54" s="177"/>
      <c r="I54" s="177"/>
      <c r="J54" s="177"/>
      <c r="K54" s="177"/>
      <c r="L54" s="177"/>
      <c r="M54" s="177"/>
      <c r="N54" s="177"/>
      <c r="O54" s="177"/>
      <c r="P54" s="177"/>
      <c r="Q54" s="178"/>
      <c r="R54" s="76"/>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8"/>
      <c r="AP54" s="77"/>
      <c r="AQ54" s="177"/>
      <c r="AR54" s="177"/>
      <c r="AS54" s="177"/>
      <c r="AT54" s="177"/>
      <c r="AU54" s="177"/>
      <c r="AV54" s="177"/>
      <c r="AW54" s="177"/>
      <c r="AX54" s="178"/>
      <c r="AY54" s="119"/>
    </row>
    <row r="55" spans="1:51" ht="5.0999999999999996" customHeight="1">
      <c r="A55" s="174"/>
      <c r="B55" s="175"/>
      <c r="C55" s="175"/>
      <c r="D55" s="176"/>
      <c r="E55" s="6"/>
      <c r="F55" s="77"/>
      <c r="G55" s="77"/>
      <c r="H55" s="77"/>
      <c r="I55" s="77"/>
      <c r="J55" s="77"/>
      <c r="K55" s="77"/>
      <c r="L55" s="77"/>
      <c r="M55" s="77"/>
      <c r="N55" s="77"/>
      <c r="O55" s="77"/>
      <c r="P55" s="77"/>
      <c r="Q55" s="78"/>
      <c r="R55" s="76"/>
      <c r="S55" s="77"/>
      <c r="T55" s="77"/>
      <c r="U55" s="77"/>
      <c r="V55" s="77"/>
      <c r="W55" s="77"/>
      <c r="X55" s="77"/>
      <c r="Y55" s="77"/>
      <c r="Z55" s="77"/>
      <c r="AA55" s="77"/>
      <c r="AB55" s="77"/>
      <c r="AC55" s="77"/>
      <c r="AD55" s="77"/>
      <c r="AE55" s="77"/>
      <c r="AF55" s="77"/>
      <c r="AG55" s="77"/>
      <c r="AH55" s="77"/>
      <c r="AI55" s="77"/>
      <c r="AJ55" s="77"/>
      <c r="AK55" s="77"/>
      <c r="AL55" s="77"/>
      <c r="AM55" s="77"/>
      <c r="AN55" s="77"/>
      <c r="AO55" s="78"/>
      <c r="AP55" s="77"/>
      <c r="AQ55" s="77"/>
      <c r="AR55" s="77"/>
      <c r="AS55" s="77"/>
      <c r="AT55" s="77"/>
      <c r="AU55" s="77"/>
      <c r="AV55" s="77"/>
      <c r="AW55" s="77"/>
      <c r="AX55" s="78"/>
      <c r="AY55" s="119"/>
    </row>
    <row r="56" spans="1:51" ht="15" customHeight="1">
      <c r="A56" s="174"/>
      <c r="B56" s="175"/>
      <c r="C56" s="175"/>
      <c r="D56" s="176"/>
      <c r="E56" s="29"/>
      <c r="F56" s="177"/>
      <c r="G56" s="177"/>
      <c r="H56" s="177"/>
      <c r="I56" s="177"/>
      <c r="J56" s="177"/>
      <c r="K56" s="177"/>
      <c r="L56" s="177"/>
      <c r="M56" s="177"/>
      <c r="N56" s="177"/>
      <c r="O56" s="177"/>
      <c r="P56" s="177"/>
      <c r="Q56" s="178"/>
      <c r="R56" s="76"/>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8"/>
      <c r="AP56" s="77"/>
      <c r="AQ56" s="177"/>
      <c r="AR56" s="177"/>
      <c r="AS56" s="177"/>
      <c r="AT56" s="177"/>
      <c r="AU56" s="177"/>
      <c r="AV56" s="177"/>
      <c r="AW56" s="177"/>
      <c r="AX56" s="178"/>
      <c r="AY56" s="119"/>
    </row>
    <row r="57" spans="1:51" ht="5.0999999999999996" customHeight="1">
      <c r="A57" s="174"/>
      <c r="B57" s="175"/>
      <c r="C57" s="175"/>
      <c r="D57" s="176"/>
      <c r="E57" s="6"/>
      <c r="F57" s="77"/>
      <c r="G57" s="77"/>
      <c r="H57" s="77"/>
      <c r="I57" s="77"/>
      <c r="J57" s="77"/>
      <c r="K57" s="77"/>
      <c r="L57" s="77"/>
      <c r="M57" s="77"/>
      <c r="N57" s="77"/>
      <c r="O57" s="77"/>
      <c r="P57" s="77"/>
      <c r="Q57" s="78"/>
      <c r="R57" s="76"/>
      <c r="S57" s="77"/>
      <c r="T57" s="77"/>
      <c r="U57" s="77"/>
      <c r="V57" s="77"/>
      <c r="W57" s="77"/>
      <c r="X57" s="77"/>
      <c r="Y57" s="77"/>
      <c r="Z57" s="77"/>
      <c r="AA57" s="77"/>
      <c r="AB57" s="77"/>
      <c r="AC57" s="77"/>
      <c r="AD57" s="77"/>
      <c r="AE57" s="77"/>
      <c r="AF57" s="77"/>
      <c r="AG57" s="77"/>
      <c r="AH57" s="77"/>
      <c r="AI57" s="77"/>
      <c r="AJ57" s="77"/>
      <c r="AK57" s="77"/>
      <c r="AL57" s="77"/>
      <c r="AM57" s="77"/>
      <c r="AN57" s="77"/>
      <c r="AO57" s="78"/>
      <c r="AP57" s="77"/>
      <c r="AQ57" s="77"/>
      <c r="AR57" s="77"/>
      <c r="AS57" s="77"/>
      <c r="AT57" s="77"/>
      <c r="AU57" s="77"/>
      <c r="AV57" s="77"/>
      <c r="AW57" s="77"/>
      <c r="AX57" s="78"/>
      <c r="AY57" s="119"/>
    </row>
    <row r="58" spans="1:51" ht="15" customHeight="1">
      <c r="A58" s="174"/>
      <c r="B58" s="175"/>
      <c r="C58" s="175"/>
      <c r="D58" s="176"/>
      <c r="E58" s="29"/>
      <c r="F58" s="177"/>
      <c r="G58" s="177"/>
      <c r="H58" s="177"/>
      <c r="I58" s="177"/>
      <c r="J58" s="177"/>
      <c r="K58" s="177"/>
      <c r="L58" s="177"/>
      <c r="M58" s="177"/>
      <c r="N58" s="177"/>
      <c r="O58" s="177"/>
      <c r="P58" s="177"/>
      <c r="Q58" s="178"/>
      <c r="R58" s="76"/>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8"/>
      <c r="AP58" s="77"/>
      <c r="AQ58" s="177"/>
      <c r="AR58" s="177"/>
      <c r="AS58" s="177"/>
      <c r="AT58" s="177"/>
      <c r="AU58" s="177"/>
      <c r="AV58" s="177"/>
      <c r="AW58" s="177"/>
      <c r="AX58" s="178"/>
      <c r="AY58" s="119"/>
    </row>
    <row r="59" spans="1:51" ht="5.0999999999999996" customHeight="1">
      <c r="A59" s="174"/>
      <c r="B59" s="175"/>
      <c r="C59" s="175"/>
      <c r="D59" s="176"/>
      <c r="E59" s="6"/>
      <c r="F59" s="77"/>
      <c r="G59" s="77"/>
      <c r="H59" s="77"/>
      <c r="I59" s="77"/>
      <c r="J59" s="77"/>
      <c r="K59" s="77"/>
      <c r="L59" s="77"/>
      <c r="M59" s="77"/>
      <c r="N59" s="77"/>
      <c r="O59" s="77"/>
      <c r="P59" s="77"/>
      <c r="Q59" s="78"/>
      <c r="R59" s="76"/>
      <c r="S59" s="77"/>
      <c r="T59" s="77"/>
      <c r="U59" s="77"/>
      <c r="V59" s="77"/>
      <c r="W59" s="77"/>
      <c r="X59" s="77"/>
      <c r="Y59" s="77"/>
      <c r="Z59" s="77"/>
      <c r="AA59" s="77"/>
      <c r="AB59" s="77"/>
      <c r="AC59" s="77"/>
      <c r="AD59" s="77"/>
      <c r="AE59" s="77"/>
      <c r="AF59" s="77"/>
      <c r="AG59" s="77"/>
      <c r="AH59" s="77"/>
      <c r="AI59" s="77"/>
      <c r="AJ59" s="77"/>
      <c r="AK59" s="77"/>
      <c r="AL59" s="77"/>
      <c r="AM59" s="77"/>
      <c r="AN59" s="77"/>
      <c r="AO59" s="78"/>
      <c r="AP59" s="77"/>
      <c r="AQ59" s="77"/>
      <c r="AR59" s="77"/>
      <c r="AS59" s="77"/>
      <c r="AT59" s="77"/>
      <c r="AU59" s="77"/>
      <c r="AV59" s="77"/>
      <c r="AW59" s="77"/>
      <c r="AX59" s="78"/>
      <c r="AY59" s="119"/>
    </row>
    <row r="60" spans="1:51" ht="15" customHeight="1">
      <c r="A60" s="174"/>
      <c r="B60" s="175"/>
      <c r="C60" s="175"/>
      <c r="D60" s="176"/>
      <c r="E60" s="29"/>
      <c r="F60" s="177"/>
      <c r="G60" s="177"/>
      <c r="H60" s="177"/>
      <c r="I60" s="177"/>
      <c r="J60" s="177"/>
      <c r="K60" s="177"/>
      <c r="L60" s="177"/>
      <c r="M60" s="177"/>
      <c r="N60" s="177"/>
      <c r="O60" s="177"/>
      <c r="P60" s="177"/>
      <c r="Q60" s="178"/>
      <c r="R60" s="76"/>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8"/>
      <c r="AP60" s="77"/>
      <c r="AQ60" s="177"/>
      <c r="AR60" s="177"/>
      <c r="AS60" s="177"/>
      <c r="AT60" s="177"/>
      <c r="AU60" s="177"/>
      <c r="AV60" s="177"/>
      <c r="AW60" s="177"/>
      <c r="AX60" s="178"/>
      <c r="AY60" s="119"/>
    </row>
    <row r="61" spans="1:51" ht="5.0999999999999996" customHeight="1">
      <c r="A61" s="174"/>
      <c r="B61" s="175"/>
      <c r="C61" s="175"/>
      <c r="D61" s="176"/>
      <c r="E61" s="6"/>
      <c r="F61" s="77"/>
      <c r="G61" s="77"/>
      <c r="H61" s="77"/>
      <c r="I61" s="77"/>
      <c r="J61" s="77"/>
      <c r="K61" s="77"/>
      <c r="L61" s="77"/>
      <c r="M61" s="77"/>
      <c r="N61" s="77"/>
      <c r="O61" s="77"/>
      <c r="P61" s="77"/>
      <c r="Q61" s="78"/>
      <c r="R61" s="76"/>
      <c r="S61" s="77"/>
      <c r="T61" s="77"/>
      <c r="U61" s="77"/>
      <c r="V61" s="77"/>
      <c r="W61" s="77"/>
      <c r="X61" s="77"/>
      <c r="Y61" s="77"/>
      <c r="Z61" s="77"/>
      <c r="AA61" s="77"/>
      <c r="AB61" s="77"/>
      <c r="AC61" s="77"/>
      <c r="AD61" s="77"/>
      <c r="AE61" s="77"/>
      <c r="AF61" s="77"/>
      <c r="AG61" s="77"/>
      <c r="AH61" s="77"/>
      <c r="AI61" s="77"/>
      <c r="AJ61" s="77"/>
      <c r="AK61" s="77"/>
      <c r="AL61" s="77"/>
      <c r="AM61" s="77"/>
      <c r="AN61" s="77"/>
      <c r="AO61" s="78"/>
      <c r="AP61" s="77"/>
      <c r="AQ61" s="77"/>
      <c r="AR61" s="77"/>
      <c r="AS61" s="77"/>
      <c r="AT61" s="77"/>
      <c r="AU61" s="77"/>
      <c r="AV61" s="77"/>
      <c r="AW61" s="77"/>
      <c r="AX61" s="78"/>
      <c r="AY61" s="119"/>
    </row>
    <row r="62" spans="1:51" ht="15" customHeight="1">
      <c r="A62" s="174"/>
      <c r="B62" s="175"/>
      <c r="C62" s="175"/>
      <c r="D62" s="176"/>
      <c r="E62" s="29"/>
      <c r="F62" s="177"/>
      <c r="G62" s="177"/>
      <c r="H62" s="177"/>
      <c r="I62" s="177"/>
      <c r="J62" s="177"/>
      <c r="K62" s="177"/>
      <c r="L62" s="177"/>
      <c r="M62" s="177"/>
      <c r="N62" s="177"/>
      <c r="O62" s="177"/>
      <c r="P62" s="177"/>
      <c r="Q62" s="178"/>
      <c r="R62" s="76"/>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8"/>
      <c r="AP62" s="77"/>
      <c r="AQ62" s="177"/>
      <c r="AR62" s="177"/>
      <c r="AS62" s="177"/>
      <c r="AT62" s="177"/>
      <c r="AU62" s="177"/>
      <c r="AV62" s="177"/>
      <c r="AW62" s="177"/>
      <c r="AX62" s="178"/>
      <c r="AY62" s="119"/>
    </row>
    <row r="63" spans="1:51" ht="5.0999999999999996" customHeight="1">
      <c r="A63" s="174"/>
      <c r="B63" s="175"/>
      <c r="C63" s="175"/>
      <c r="D63" s="176"/>
      <c r="E63" s="6"/>
      <c r="F63" s="77"/>
      <c r="G63" s="77"/>
      <c r="H63" s="77"/>
      <c r="I63" s="77"/>
      <c r="J63" s="77"/>
      <c r="K63" s="77"/>
      <c r="L63" s="77"/>
      <c r="M63" s="77"/>
      <c r="N63" s="77"/>
      <c r="O63" s="77"/>
      <c r="P63" s="77"/>
      <c r="Q63" s="78"/>
      <c r="R63" s="76"/>
      <c r="S63" s="77"/>
      <c r="T63" s="77"/>
      <c r="U63" s="77"/>
      <c r="V63" s="77"/>
      <c r="W63" s="77"/>
      <c r="X63" s="77"/>
      <c r="Y63" s="77"/>
      <c r="Z63" s="77"/>
      <c r="AA63" s="77"/>
      <c r="AB63" s="77"/>
      <c r="AC63" s="77"/>
      <c r="AD63" s="77"/>
      <c r="AE63" s="77"/>
      <c r="AF63" s="77"/>
      <c r="AG63" s="77"/>
      <c r="AH63" s="77"/>
      <c r="AI63" s="77"/>
      <c r="AJ63" s="77"/>
      <c r="AK63" s="77"/>
      <c r="AL63" s="77"/>
      <c r="AM63" s="77"/>
      <c r="AN63" s="77"/>
      <c r="AO63" s="78"/>
      <c r="AP63" s="77"/>
      <c r="AQ63" s="77"/>
      <c r="AR63" s="77"/>
      <c r="AS63" s="77"/>
      <c r="AT63" s="77"/>
      <c r="AU63" s="77"/>
      <c r="AV63" s="77"/>
      <c r="AW63" s="77"/>
      <c r="AX63" s="78"/>
      <c r="AY63" s="119"/>
    </row>
    <row r="64" spans="1:51" ht="15" customHeight="1">
      <c r="A64" s="174"/>
      <c r="B64" s="175"/>
      <c r="C64" s="175"/>
      <c r="D64" s="176"/>
      <c r="E64" s="29"/>
      <c r="F64" s="177"/>
      <c r="G64" s="177"/>
      <c r="H64" s="177"/>
      <c r="I64" s="177"/>
      <c r="J64" s="177"/>
      <c r="K64" s="177"/>
      <c r="L64" s="177"/>
      <c r="M64" s="177"/>
      <c r="N64" s="177"/>
      <c r="O64" s="177"/>
      <c r="P64" s="177"/>
      <c r="Q64" s="178"/>
      <c r="R64" s="76"/>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8"/>
      <c r="AP64" s="77"/>
      <c r="AQ64" s="177"/>
      <c r="AR64" s="177"/>
      <c r="AS64" s="177"/>
      <c r="AT64" s="177"/>
      <c r="AU64" s="177"/>
      <c r="AV64" s="177"/>
      <c r="AW64" s="177"/>
      <c r="AX64" s="178"/>
      <c r="AY64" s="119"/>
    </row>
    <row r="65" spans="1:51" ht="5.0999999999999996" customHeight="1">
      <c r="A65" s="10"/>
      <c r="B65" s="11"/>
      <c r="C65" s="11"/>
      <c r="D65" s="12"/>
      <c r="E65" s="10"/>
      <c r="F65" s="11"/>
      <c r="G65" s="11"/>
      <c r="H65" s="11"/>
      <c r="I65" s="11"/>
      <c r="J65" s="11"/>
      <c r="K65" s="11"/>
      <c r="L65" s="11"/>
      <c r="M65" s="11"/>
      <c r="N65" s="11"/>
      <c r="O65" s="11"/>
      <c r="P65" s="11"/>
      <c r="Q65" s="12"/>
      <c r="R65" s="10"/>
      <c r="S65" s="11"/>
      <c r="T65" s="11"/>
      <c r="U65" s="11"/>
      <c r="V65" s="11"/>
      <c r="W65" s="11"/>
      <c r="X65" s="11"/>
      <c r="Y65" s="11"/>
      <c r="Z65" s="11"/>
      <c r="AA65" s="11"/>
      <c r="AB65" s="11"/>
      <c r="AC65" s="11"/>
      <c r="AD65" s="11"/>
      <c r="AE65" s="11"/>
      <c r="AF65" s="11"/>
      <c r="AG65" s="11"/>
      <c r="AH65" s="11"/>
      <c r="AI65" s="11"/>
      <c r="AJ65" s="11"/>
      <c r="AK65" s="11"/>
      <c r="AL65" s="11"/>
      <c r="AM65" s="11"/>
      <c r="AN65" s="11"/>
      <c r="AO65" s="12"/>
      <c r="AP65" s="11"/>
      <c r="AQ65" s="11"/>
      <c r="AR65" s="11"/>
      <c r="AS65" s="11"/>
      <c r="AT65" s="11"/>
      <c r="AU65" s="11"/>
      <c r="AV65" s="11"/>
      <c r="AW65" s="11"/>
      <c r="AX65" s="12"/>
      <c r="AY65" s="119"/>
    </row>
    <row r="66" spans="1:51">
      <c r="AY66" s="119"/>
    </row>
    <row r="67" spans="1:51">
      <c r="A67" s="154" t="s">
        <v>255</v>
      </c>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19"/>
    </row>
  </sheetData>
  <sheetProtection selectLockedCells="1"/>
  <mergeCells count="118">
    <mergeCell ref="F58:Q58"/>
    <mergeCell ref="S58:AO58"/>
    <mergeCell ref="AQ58:AX58"/>
    <mergeCell ref="A60:D60"/>
    <mergeCell ref="F60:Q60"/>
    <mergeCell ref="S60:AO60"/>
    <mergeCell ref="AQ60:AX60"/>
    <mergeCell ref="A67:AX67"/>
    <mergeCell ref="A62:D62"/>
    <mergeCell ref="F62:Q62"/>
    <mergeCell ref="S62:AO62"/>
    <mergeCell ref="AQ62:AX62"/>
    <mergeCell ref="A64:D64"/>
    <mergeCell ref="F64:Q64"/>
    <mergeCell ref="S64:AO64"/>
    <mergeCell ref="AQ64:AX64"/>
    <mergeCell ref="A63:D63"/>
    <mergeCell ref="F54:Q54"/>
    <mergeCell ref="S54:AO54"/>
    <mergeCell ref="AQ54:AX54"/>
    <mergeCell ref="A56:D56"/>
    <mergeCell ref="F56:Q56"/>
    <mergeCell ref="S56:AO56"/>
    <mergeCell ref="AQ56:AX56"/>
    <mergeCell ref="A50:D50"/>
    <mergeCell ref="F50:Q50"/>
    <mergeCell ref="S50:AO50"/>
    <mergeCell ref="AQ50:AX50"/>
    <mergeCell ref="A52:D52"/>
    <mergeCell ref="F52:Q52"/>
    <mergeCell ref="S52:AO52"/>
    <mergeCell ref="AQ52:AX52"/>
    <mergeCell ref="A51:D51"/>
    <mergeCell ref="F46:Q46"/>
    <mergeCell ref="S46:AO46"/>
    <mergeCell ref="AQ46:AX46"/>
    <mergeCell ref="A48:D48"/>
    <mergeCell ref="F48:Q48"/>
    <mergeCell ref="S48:AO48"/>
    <mergeCell ref="AQ48:AX48"/>
    <mergeCell ref="A42:D42"/>
    <mergeCell ref="F42:Q42"/>
    <mergeCell ref="S42:AO42"/>
    <mergeCell ref="AQ42:AX42"/>
    <mergeCell ref="A44:D44"/>
    <mergeCell ref="F44:Q44"/>
    <mergeCell ref="S44:AO44"/>
    <mergeCell ref="AQ44:AX44"/>
    <mergeCell ref="A40:D40"/>
    <mergeCell ref="F40:Q40"/>
    <mergeCell ref="S40:AO40"/>
    <mergeCell ref="AQ40:AX40"/>
    <mergeCell ref="A34:D34"/>
    <mergeCell ref="F34:Q34"/>
    <mergeCell ref="S34:AO34"/>
    <mergeCell ref="AQ34:AX34"/>
    <mergeCell ref="A36:D36"/>
    <mergeCell ref="F36:Q36"/>
    <mergeCell ref="S36:AO36"/>
    <mergeCell ref="AQ36:AX36"/>
    <mergeCell ref="A39:D39"/>
    <mergeCell ref="A38:D38"/>
    <mergeCell ref="F38:Q38"/>
    <mergeCell ref="S38:AO38"/>
    <mergeCell ref="AQ38:AX38"/>
    <mergeCell ref="A30:D30"/>
    <mergeCell ref="F30:Q30"/>
    <mergeCell ref="S30:AO30"/>
    <mergeCell ref="AQ30:AX30"/>
    <mergeCell ref="A32:D32"/>
    <mergeCell ref="F32:Q32"/>
    <mergeCell ref="S32:AO32"/>
    <mergeCell ref="AQ32:AX32"/>
    <mergeCell ref="S14:Z14"/>
    <mergeCell ref="AC14:AX15"/>
    <mergeCell ref="AJ2:AL2"/>
    <mergeCell ref="AM2:AN2"/>
    <mergeCell ref="AO2:AP2"/>
    <mergeCell ref="AQ2:AR2"/>
    <mergeCell ref="AS2:AT2"/>
    <mergeCell ref="AU2:AV2"/>
    <mergeCell ref="AW2:AX2"/>
    <mergeCell ref="S8:Z8"/>
    <mergeCell ref="AC8:AX9"/>
    <mergeCell ref="S11:Z11"/>
    <mergeCell ref="AC11:AX12"/>
    <mergeCell ref="A29:D29"/>
    <mergeCell ref="A31:D31"/>
    <mergeCell ref="A33:D33"/>
    <mergeCell ref="A35:D35"/>
    <mergeCell ref="A37:D37"/>
    <mergeCell ref="A18:AX19"/>
    <mergeCell ref="A22:AX22"/>
    <mergeCell ref="A26:D26"/>
    <mergeCell ref="A24:D24"/>
    <mergeCell ref="E24:Q24"/>
    <mergeCell ref="R24:AO24"/>
    <mergeCell ref="AP24:AX24"/>
    <mergeCell ref="F26:Q26"/>
    <mergeCell ref="S26:AO26"/>
    <mergeCell ref="AQ26:AX26"/>
    <mergeCell ref="A28:D28"/>
    <mergeCell ref="F28:Q28"/>
    <mergeCell ref="S28:AO28"/>
    <mergeCell ref="AQ28:AX28"/>
    <mergeCell ref="A53:D53"/>
    <mergeCell ref="A55:D55"/>
    <mergeCell ref="A57:D57"/>
    <mergeCell ref="A59:D59"/>
    <mergeCell ref="A61:D61"/>
    <mergeCell ref="A41:D41"/>
    <mergeCell ref="A43:D43"/>
    <mergeCell ref="A45:D45"/>
    <mergeCell ref="A47:D47"/>
    <mergeCell ref="A49:D49"/>
    <mergeCell ref="A46:D46"/>
    <mergeCell ref="A54:D54"/>
    <mergeCell ref="A58:D58"/>
  </mergeCells>
  <phoneticPr fontId="2"/>
  <conditionalFormatting sqref="AM2:AN2">
    <cfRule type="expression" dxfId="23" priority="2">
      <formula>$AM$2=1</formula>
    </cfRule>
  </conditionalFormatting>
  <dataValidations count="6">
    <dataValidation type="whole" imeMode="off" allowBlank="1" showInputMessage="1" showErrorMessage="1" sqref="AQ2:AR2">
      <formula1>1</formula1>
      <formula2>12</formula2>
    </dataValidation>
    <dataValidation type="whole" imeMode="off" allowBlank="1" showInputMessage="1" showErrorMessage="1" sqref="AM2:AN2">
      <formula1>1</formula1>
      <formula2>99</formula2>
    </dataValidation>
    <dataValidation imeMode="hiragana" allowBlank="1" showInputMessage="1" showErrorMessage="1" sqref="AC11:AY12 AC14:AY15 AQ28:AX28 F26:Q26 S26:AO26 AQ30:AX30 F28:Q28 S28:AO28 AQ32:AX32 F30:Q30 S30:AO30 AQ34:AX34 F32:Q32 S32:AO32 AQ36:AX36 F34:Q34 S34:AO34 AQ38:AX38 F36:Q36 S36:AO36 AQ40:AX40 F38:Q38 S38:AO38 AQ42:AX42 F40:Q40 S40:AO40 AQ44:AX44 F42:Q42 S42:AO42 AQ46:AX46 F44:Q44 S44:AO44 AQ48:AX48 F46:Q46 S46:AO46 AQ50:AX50 F48:Q48 S48:AO48 AQ52:AX52 F50:Q50 S50:AO50 AQ54:AX54 F52:Q52 S52:AO52 AQ56:AX56 F54:Q54 S54:AO54 AQ58:AX58 F56:Q56 S56:AO56 AQ60:AX60 F58:Q58 S58:AO58 AQ62:AX62 F60:Q60 S60:AO60 AQ64:AX64 F62:Q62 S62:AO62 F64:Q64 S64:AO64 AC8:AY9 AQ26:AX26"/>
    <dataValidation errorStyle="information" imeMode="hiragana" allowBlank="1" showInputMessage="1" showErrorMessage="1" errorTitle="確認" error="リストにない元号ですが、よろしいですか？" sqref="AJ2:AL2"/>
    <dataValidation imeMode="off" allowBlank="1" showInputMessage="1" showErrorMessage="1" sqref="AU2:AV2"/>
    <dataValidation type="list" allowBlank="1" showInputMessage="1" showErrorMessage="1" sqref="A26:D26 A28:D64">
      <formula1>"R5,R6"</formula1>
    </dataValidation>
  </dataValidations>
  <printOptions horizontalCentered="1"/>
  <pageMargins left="0.98425196850393704" right="0.98425196850393704" top="0.98425196850393704" bottom="0.98425196850393704" header="0" footer="0"/>
  <pageSetup paperSize="9" orientation="portrait" blackAndWhite="1" horizontalDpi="4294967294" verticalDpi="4294967294"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Y63"/>
  <sheetViews>
    <sheetView showGridLines="0" view="pageBreakPreview" topLeftCell="A13" zoomScaleNormal="100" zoomScaleSheetLayoutView="100" workbookViewId="0">
      <selection activeCell="AC32" sqref="AC32:AH32"/>
    </sheetView>
  </sheetViews>
  <sheetFormatPr defaultRowHeight="13.5"/>
  <cols>
    <col min="1" max="51" width="1.625" style="1" customWidth="1"/>
    <col min="52" max="16384" width="9" style="1"/>
  </cols>
  <sheetData>
    <row r="1" spans="1:51">
      <c r="A1" s="36">
        <f ca="1">TODAY()</f>
        <v>45932</v>
      </c>
    </row>
    <row r="2" spans="1:51" ht="15" customHeight="1">
      <c r="AJ2" s="160" t="s">
        <v>3</v>
      </c>
      <c r="AK2" s="160"/>
      <c r="AL2" s="160"/>
      <c r="AM2" s="157">
        <v>7</v>
      </c>
      <c r="AN2" s="157"/>
      <c r="AO2" s="180" t="s">
        <v>2</v>
      </c>
      <c r="AP2" s="180"/>
      <c r="AQ2" s="157">
        <v>10</v>
      </c>
      <c r="AR2" s="157"/>
      <c r="AS2" s="155" t="s">
        <v>1</v>
      </c>
      <c r="AT2" s="155"/>
      <c r="AU2" s="157" t="str">
        <f>IF(申込書!$AU$2="","",申込書!$AU$2)</f>
        <v/>
      </c>
      <c r="AV2" s="157"/>
      <c r="AW2" s="155" t="s">
        <v>0</v>
      </c>
      <c r="AX2" s="155"/>
      <c r="AY2" s="115"/>
    </row>
    <row r="3" spans="1:51" ht="15" customHeight="1"/>
    <row r="4" spans="1:51" ht="15" customHeight="1"/>
    <row r="5" spans="1:51" ht="15" customHeight="1">
      <c r="A5" s="1" t="s">
        <v>236</v>
      </c>
    </row>
    <row r="6" spans="1:51" ht="15" customHeight="1"/>
    <row r="7" spans="1:51" ht="15" customHeight="1"/>
    <row r="8" spans="1:51" ht="15" customHeight="1">
      <c r="S8" s="163" t="s">
        <v>10</v>
      </c>
      <c r="T8" s="163"/>
      <c r="U8" s="163"/>
      <c r="V8" s="163"/>
      <c r="W8" s="163"/>
      <c r="X8" s="163"/>
      <c r="Y8" s="163"/>
      <c r="Z8" s="163"/>
      <c r="AC8" s="182" t="str">
        <f>IF(申込書!$AC$8="","",申込書!$AC$8)</f>
        <v/>
      </c>
      <c r="AD8" s="182"/>
      <c r="AE8" s="182"/>
      <c r="AF8" s="182"/>
      <c r="AG8" s="182"/>
      <c r="AH8" s="182"/>
      <c r="AI8" s="182"/>
      <c r="AJ8" s="182"/>
      <c r="AK8" s="182"/>
      <c r="AL8" s="182"/>
      <c r="AM8" s="182"/>
      <c r="AN8" s="182"/>
      <c r="AO8" s="182"/>
      <c r="AP8" s="182"/>
      <c r="AQ8" s="182"/>
      <c r="AR8" s="182"/>
      <c r="AS8" s="182"/>
      <c r="AT8" s="182"/>
      <c r="AU8" s="182"/>
      <c r="AV8" s="182"/>
      <c r="AW8" s="182"/>
      <c r="AX8" s="182"/>
      <c r="AY8" s="116"/>
    </row>
    <row r="9" spans="1:51" ht="15" customHeight="1">
      <c r="AC9" s="182"/>
      <c r="AD9" s="182"/>
      <c r="AE9" s="182"/>
      <c r="AF9" s="182"/>
      <c r="AG9" s="182"/>
      <c r="AH9" s="182"/>
      <c r="AI9" s="182"/>
      <c r="AJ9" s="182"/>
      <c r="AK9" s="182"/>
      <c r="AL9" s="182"/>
      <c r="AM9" s="182"/>
      <c r="AN9" s="182"/>
      <c r="AO9" s="182"/>
      <c r="AP9" s="182"/>
      <c r="AQ9" s="182"/>
      <c r="AR9" s="182"/>
      <c r="AS9" s="182"/>
      <c r="AT9" s="182"/>
      <c r="AU9" s="182"/>
      <c r="AV9" s="182"/>
      <c r="AW9" s="182"/>
      <c r="AX9" s="182"/>
      <c r="AY9" s="116"/>
    </row>
    <row r="10" spans="1:51" ht="5.0999999999999996" customHeight="1"/>
    <row r="11" spans="1:51" ht="15" customHeight="1">
      <c r="S11" s="163" t="s">
        <v>4</v>
      </c>
      <c r="T11" s="163"/>
      <c r="U11" s="163"/>
      <c r="V11" s="163"/>
      <c r="W11" s="163"/>
      <c r="X11" s="163"/>
      <c r="Y11" s="163"/>
      <c r="Z11" s="163"/>
      <c r="AC11" s="182" t="str">
        <f>IF(申込書!$AC$11="","",申込書!$AC$11)</f>
        <v/>
      </c>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16"/>
    </row>
    <row r="12" spans="1:51" ht="15" customHeight="1">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16"/>
    </row>
    <row r="13" spans="1:51" ht="5.0999999999999996" customHeight="1"/>
    <row r="14" spans="1:51" ht="15" customHeight="1">
      <c r="S14" s="163" t="s">
        <v>19</v>
      </c>
      <c r="T14" s="163"/>
      <c r="U14" s="163"/>
      <c r="V14" s="163"/>
      <c r="W14" s="163"/>
      <c r="X14" s="163"/>
      <c r="Y14" s="163"/>
      <c r="Z14" s="163"/>
      <c r="AC14" s="179" t="str">
        <f>IF(申込書!$AC$14="","",申込書!$AC$14&amp;"　㊞")</f>
        <v/>
      </c>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17"/>
    </row>
    <row r="15" spans="1:51" ht="15" customHeight="1">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17"/>
    </row>
    <row r="16" spans="1:51" ht="15" customHeight="1"/>
    <row r="17" spans="1:51" ht="15" customHeight="1"/>
    <row r="18" spans="1:51" ht="15" customHeight="1">
      <c r="A18" s="164" t="s">
        <v>192</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14"/>
    </row>
    <row r="19" spans="1:51" ht="15" customHeight="1">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14"/>
    </row>
    <row r="20" spans="1:51" ht="15" customHeight="1"/>
    <row r="21" spans="1:51" ht="15" customHeight="1"/>
    <row r="22" spans="1:51" ht="15" customHeight="1">
      <c r="A22" s="154" t="s">
        <v>245</v>
      </c>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13"/>
    </row>
    <row r="23" spans="1:51" ht="15" customHeight="1">
      <c r="A23" s="154" t="s">
        <v>246</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13"/>
    </row>
    <row r="24" spans="1:51" ht="1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113"/>
    </row>
    <row r="25" spans="1:51" ht="15" customHeight="1"/>
    <row r="26" spans="1:51" ht="18" customHeight="1">
      <c r="A26" s="183" t="s">
        <v>25</v>
      </c>
      <c r="B26" s="184"/>
      <c r="C26" s="184"/>
      <c r="D26" s="184"/>
      <c r="E26" s="184"/>
      <c r="F26" s="184"/>
      <c r="G26" s="184"/>
      <c r="H26" s="184"/>
      <c r="I26" s="185"/>
      <c r="J26" s="183" t="s">
        <v>26</v>
      </c>
      <c r="K26" s="184"/>
      <c r="L26" s="185"/>
      <c r="M26" s="183" t="s">
        <v>27</v>
      </c>
      <c r="N26" s="184"/>
      <c r="O26" s="184"/>
      <c r="P26" s="184"/>
      <c r="Q26" s="184"/>
      <c r="R26" s="185"/>
      <c r="S26" s="183" t="s">
        <v>28</v>
      </c>
      <c r="T26" s="184"/>
      <c r="U26" s="184"/>
      <c r="V26" s="184"/>
      <c r="W26" s="184"/>
      <c r="X26" s="184"/>
      <c r="Y26" s="184"/>
      <c r="Z26" s="184"/>
      <c r="AA26" s="184"/>
      <c r="AB26" s="185"/>
      <c r="AC26" s="202" t="s">
        <v>29</v>
      </c>
      <c r="AD26" s="184"/>
      <c r="AE26" s="184"/>
      <c r="AF26" s="184"/>
      <c r="AG26" s="184"/>
      <c r="AH26" s="185"/>
      <c r="AI26" s="202" t="s">
        <v>30</v>
      </c>
      <c r="AJ26" s="184"/>
      <c r="AK26" s="185"/>
      <c r="AL26" s="202" t="s">
        <v>31</v>
      </c>
      <c r="AM26" s="184"/>
      <c r="AN26" s="184"/>
      <c r="AO26" s="184"/>
      <c r="AP26" s="184"/>
      <c r="AQ26" s="184"/>
      <c r="AR26" s="184"/>
      <c r="AS26" s="185"/>
      <c r="AT26" s="201" t="s">
        <v>35</v>
      </c>
      <c r="AU26" s="184"/>
      <c r="AV26" s="184"/>
      <c r="AW26" s="184"/>
      <c r="AX26" s="185"/>
      <c r="AY26" s="126"/>
    </row>
    <row r="27" spans="1:51" ht="18" customHeight="1">
      <c r="A27" s="186"/>
      <c r="B27" s="187"/>
      <c r="C27" s="187"/>
      <c r="D27" s="187"/>
      <c r="E27" s="187"/>
      <c r="F27" s="187"/>
      <c r="G27" s="187"/>
      <c r="H27" s="187"/>
      <c r="I27" s="188"/>
      <c r="J27" s="186"/>
      <c r="K27" s="187"/>
      <c r="L27" s="188"/>
      <c r="M27" s="186"/>
      <c r="N27" s="187"/>
      <c r="O27" s="187"/>
      <c r="P27" s="187"/>
      <c r="Q27" s="187"/>
      <c r="R27" s="188"/>
      <c r="S27" s="186"/>
      <c r="T27" s="187"/>
      <c r="U27" s="187"/>
      <c r="V27" s="187"/>
      <c r="W27" s="187"/>
      <c r="X27" s="187"/>
      <c r="Y27" s="187"/>
      <c r="Z27" s="187"/>
      <c r="AA27" s="187"/>
      <c r="AB27" s="188"/>
      <c r="AC27" s="186"/>
      <c r="AD27" s="187"/>
      <c r="AE27" s="187"/>
      <c r="AF27" s="187"/>
      <c r="AG27" s="187"/>
      <c r="AH27" s="188"/>
      <c r="AI27" s="186"/>
      <c r="AJ27" s="187"/>
      <c r="AK27" s="188"/>
      <c r="AL27" s="186"/>
      <c r="AM27" s="187"/>
      <c r="AN27" s="187"/>
      <c r="AO27" s="187"/>
      <c r="AP27" s="187"/>
      <c r="AQ27" s="187"/>
      <c r="AR27" s="187"/>
      <c r="AS27" s="188"/>
      <c r="AT27" s="187"/>
      <c r="AU27" s="187"/>
      <c r="AV27" s="187"/>
      <c r="AW27" s="187"/>
      <c r="AX27" s="188"/>
      <c r="AY27" s="126"/>
    </row>
    <row r="28" spans="1:51" ht="5.0999999999999996" customHeight="1">
      <c r="A28" s="27"/>
      <c r="B28" s="7"/>
      <c r="C28" s="7"/>
      <c r="D28" s="7"/>
      <c r="E28" s="7"/>
      <c r="F28" s="7"/>
      <c r="G28" s="7"/>
      <c r="H28" s="7"/>
      <c r="I28" s="28"/>
      <c r="J28" s="27"/>
      <c r="K28" s="7"/>
      <c r="L28" s="28"/>
      <c r="M28" s="27"/>
      <c r="N28" s="7"/>
      <c r="O28" s="7"/>
      <c r="P28" s="7"/>
      <c r="Q28" s="7"/>
      <c r="R28" s="28"/>
      <c r="S28" s="27"/>
      <c r="T28" s="7"/>
      <c r="U28" s="7"/>
      <c r="V28" s="7"/>
      <c r="W28" s="7"/>
      <c r="X28" s="7"/>
      <c r="Y28" s="7"/>
      <c r="Z28" s="7"/>
      <c r="AA28" s="7"/>
      <c r="AB28" s="28"/>
      <c r="AC28" s="27"/>
      <c r="AD28" s="7"/>
      <c r="AE28" s="7"/>
      <c r="AF28" s="7"/>
      <c r="AG28" s="7"/>
      <c r="AH28" s="28"/>
      <c r="AI28" s="27"/>
      <c r="AJ28" s="7"/>
      <c r="AK28" s="28"/>
      <c r="AL28" s="27"/>
      <c r="AM28" s="7"/>
      <c r="AN28" s="7"/>
      <c r="AO28" s="7"/>
      <c r="AP28" s="7"/>
      <c r="AQ28" s="7"/>
      <c r="AR28" s="7"/>
      <c r="AS28" s="28"/>
      <c r="AT28" s="7"/>
      <c r="AU28" s="7"/>
      <c r="AV28" s="7"/>
      <c r="AW28" s="7"/>
      <c r="AX28" s="28"/>
      <c r="AY28" s="126"/>
    </row>
    <row r="29" spans="1:51" ht="18" customHeight="1">
      <c r="A29" s="198"/>
      <c r="B29" s="199"/>
      <c r="C29" s="199"/>
      <c r="D29" s="199"/>
      <c r="E29" s="199"/>
      <c r="F29" s="199"/>
      <c r="G29" s="199"/>
      <c r="H29" s="199"/>
      <c r="I29" s="200"/>
      <c r="J29" s="195" t="str">
        <f>IF($M29="","",DATEDIF($M29,$A$1,"Y"))</f>
        <v/>
      </c>
      <c r="K29" s="196"/>
      <c r="L29" s="197"/>
      <c r="M29" s="192"/>
      <c r="N29" s="193"/>
      <c r="O29" s="193"/>
      <c r="P29" s="193"/>
      <c r="Q29" s="193"/>
      <c r="R29" s="194"/>
      <c r="S29" s="189"/>
      <c r="T29" s="190"/>
      <c r="U29" s="190"/>
      <c r="V29" s="190"/>
      <c r="W29" s="190"/>
      <c r="X29" s="190"/>
      <c r="Y29" s="190"/>
      <c r="Z29" s="190"/>
      <c r="AA29" s="190"/>
      <c r="AB29" s="191"/>
      <c r="AC29" s="192"/>
      <c r="AD29" s="193"/>
      <c r="AE29" s="193"/>
      <c r="AF29" s="193"/>
      <c r="AG29" s="193"/>
      <c r="AH29" s="194"/>
      <c r="AI29" s="203"/>
      <c r="AJ29" s="204"/>
      <c r="AK29" s="205"/>
      <c r="AL29" s="198"/>
      <c r="AM29" s="199"/>
      <c r="AN29" s="199"/>
      <c r="AO29" s="199"/>
      <c r="AP29" s="199"/>
      <c r="AQ29" s="199"/>
      <c r="AR29" s="199"/>
      <c r="AS29" s="200"/>
      <c r="AT29" s="206"/>
      <c r="AU29" s="206"/>
      <c r="AV29" s="206"/>
      <c r="AW29" s="206"/>
      <c r="AX29" s="207"/>
      <c r="AY29" s="126"/>
    </row>
    <row r="30" spans="1:51" ht="5.0999999999999996" customHeight="1">
      <c r="A30" s="33"/>
      <c r="B30" s="34"/>
      <c r="C30" s="34"/>
      <c r="D30" s="34"/>
      <c r="E30" s="34"/>
      <c r="F30" s="34"/>
      <c r="G30" s="34"/>
      <c r="H30" s="34"/>
      <c r="I30" s="35"/>
      <c r="J30" s="33"/>
      <c r="K30" s="34"/>
      <c r="L30" s="35"/>
      <c r="M30" s="33"/>
      <c r="N30" s="34"/>
      <c r="O30" s="34"/>
      <c r="P30" s="34"/>
      <c r="Q30" s="34"/>
      <c r="R30" s="35"/>
      <c r="S30" s="79"/>
      <c r="T30" s="80"/>
      <c r="U30" s="80"/>
      <c r="V30" s="80"/>
      <c r="W30" s="80"/>
      <c r="X30" s="80"/>
      <c r="Y30" s="80"/>
      <c r="Z30" s="80"/>
      <c r="AA30" s="80"/>
      <c r="AB30" s="81"/>
      <c r="AC30" s="33"/>
      <c r="AD30" s="34"/>
      <c r="AE30" s="34"/>
      <c r="AF30" s="34"/>
      <c r="AG30" s="34"/>
      <c r="AH30" s="35"/>
      <c r="AI30" s="33"/>
      <c r="AJ30" s="34"/>
      <c r="AK30" s="35"/>
      <c r="AL30" s="33"/>
      <c r="AM30" s="34"/>
      <c r="AN30" s="34"/>
      <c r="AO30" s="34"/>
      <c r="AP30" s="34"/>
      <c r="AQ30" s="34"/>
      <c r="AR30" s="34"/>
      <c r="AS30" s="35"/>
      <c r="AT30" s="34"/>
      <c r="AU30" s="34"/>
      <c r="AV30" s="34"/>
      <c r="AW30" s="34"/>
      <c r="AX30" s="35"/>
      <c r="AY30" s="126"/>
    </row>
    <row r="31" spans="1:51" ht="5.0999999999999996" customHeight="1">
      <c r="A31" s="27"/>
      <c r="B31" s="7"/>
      <c r="C31" s="7"/>
      <c r="D31" s="7"/>
      <c r="E31" s="7"/>
      <c r="F31" s="7"/>
      <c r="G31" s="7"/>
      <c r="H31" s="7"/>
      <c r="I31" s="28"/>
      <c r="J31" s="27"/>
      <c r="K31" s="7"/>
      <c r="L31" s="28"/>
      <c r="M31" s="27"/>
      <c r="N31" s="7"/>
      <c r="O31" s="7"/>
      <c r="P31" s="7"/>
      <c r="Q31" s="7"/>
      <c r="R31" s="28"/>
      <c r="S31" s="82"/>
      <c r="T31" s="83"/>
      <c r="U31" s="83"/>
      <c r="V31" s="83"/>
      <c r="W31" s="83"/>
      <c r="X31" s="83"/>
      <c r="Y31" s="83"/>
      <c r="Z31" s="83"/>
      <c r="AA31" s="83"/>
      <c r="AB31" s="84"/>
      <c r="AC31" s="27"/>
      <c r="AD31" s="7"/>
      <c r="AE31" s="7"/>
      <c r="AF31" s="7"/>
      <c r="AG31" s="7"/>
      <c r="AH31" s="28"/>
      <c r="AI31" s="27"/>
      <c r="AJ31" s="7"/>
      <c r="AK31" s="28"/>
      <c r="AL31" s="27"/>
      <c r="AM31" s="7"/>
      <c r="AN31" s="7"/>
      <c r="AO31" s="7"/>
      <c r="AP31" s="7"/>
      <c r="AQ31" s="7"/>
      <c r="AR31" s="7"/>
      <c r="AS31" s="28"/>
      <c r="AT31" s="7"/>
      <c r="AU31" s="7"/>
      <c r="AV31" s="7"/>
      <c r="AW31" s="7"/>
      <c r="AX31" s="28"/>
      <c r="AY31" s="126"/>
    </row>
    <row r="32" spans="1:51" ht="18" customHeight="1">
      <c r="A32" s="198"/>
      <c r="B32" s="199"/>
      <c r="C32" s="199"/>
      <c r="D32" s="199"/>
      <c r="E32" s="199"/>
      <c r="F32" s="199"/>
      <c r="G32" s="199"/>
      <c r="H32" s="199"/>
      <c r="I32" s="200"/>
      <c r="J32" s="195" t="str">
        <f>IF($M32="","",DATEDIF($M32,$A$1,"Y"))</f>
        <v/>
      </c>
      <c r="K32" s="196"/>
      <c r="L32" s="197"/>
      <c r="M32" s="192"/>
      <c r="N32" s="193"/>
      <c r="O32" s="193"/>
      <c r="P32" s="193"/>
      <c r="Q32" s="193"/>
      <c r="R32" s="194"/>
      <c r="S32" s="189"/>
      <c r="T32" s="190"/>
      <c r="U32" s="190"/>
      <c r="V32" s="190"/>
      <c r="W32" s="190"/>
      <c r="X32" s="190"/>
      <c r="Y32" s="190"/>
      <c r="Z32" s="190"/>
      <c r="AA32" s="190"/>
      <c r="AB32" s="191"/>
      <c r="AC32" s="192"/>
      <c r="AD32" s="193"/>
      <c r="AE32" s="193"/>
      <c r="AF32" s="193"/>
      <c r="AG32" s="193"/>
      <c r="AH32" s="194"/>
      <c r="AI32" s="203"/>
      <c r="AJ32" s="204"/>
      <c r="AK32" s="205"/>
      <c r="AL32" s="198"/>
      <c r="AM32" s="199"/>
      <c r="AN32" s="199"/>
      <c r="AO32" s="199"/>
      <c r="AP32" s="199"/>
      <c r="AQ32" s="199"/>
      <c r="AR32" s="199"/>
      <c r="AS32" s="200"/>
      <c r="AT32" s="206"/>
      <c r="AU32" s="206"/>
      <c r="AV32" s="206"/>
      <c r="AW32" s="206"/>
      <c r="AX32" s="207"/>
      <c r="AY32" s="126"/>
    </row>
    <row r="33" spans="1:51" ht="5.0999999999999996" customHeight="1">
      <c r="A33" s="33"/>
      <c r="B33" s="34"/>
      <c r="C33" s="34"/>
      <c r="D33" s="34"/>
      <c r="E33" s="34"/>
      <c r="F33" s="34"/>
      <c r="G33" s="34"/>
      <c r="H33" s="34"/>
      <c r="I33" s="35"/>
      <c r="J33" s="33"/>
      <c r="K33" s="34"/>
      <c r="L33" s="35"/>
      <c r="M33" s="33"/>
      <c r="N33" s="34"/>
      <c r="O33" s="34"/>
      <c r="P33" s="34"/>
      <c r="Q33" s="34"/>
      <c r="R33" s="35"/>
      <c r="S33" s="79"/>
      <c r="T33" s="80"/>
      <c r="U33" s="80"/>
      <c r="V33" s="80"/>
      <c r="W33" s="80"/>
      <c r="X33" s="80"/>
      <c r="Y33" s="80"/>
      <c r="Z33" s="80"/>
      <c r="AA33" s="80"/>
      <c r="AB33" s="81"/>
      <c r="AC33" s="33"/>
      <c r="AD33" s="34"/>
      <c r="AE33" s="34"/>
      <c r="AF33" s="34"/>
      <c r="AG33" s="34"/>
      <c r="AH33" s="35"/>
      <c r="AI33" s="33"/>
      <c r="AJ33" s="34"/>
      <c r="AK33" s="35"/>
      <c r="AL33" s="33"/>
      <c r="AM33" s="34"/>
      <c r="AN33" s="34"/>
      <c r="AO33" s="34"/>
      <c r="AP33" s="34"/>
      <c r="AQ33" s="34"/>
      <c r="AR33" s="34"/>
      <c r="AS33" s="35"/>
      <c r="AT33" s="34"/>
      <c r="AU33" s="34"/>
      <c r="AV33" s="34"/>
      <c r="AW33" s="34"/>
      <c r="AX33" s="35"/>
      <c r="AY33" s="126"/>
    </row>
    <row r="34" spans="1:51" ht="5.0999999999999996" customHeight="1">
      <c r="A34" s="27"/>
      <c r="B34" s="7"/>
      <c r="C34" s="7"/>
      <c r="D34" s="7"/>
      <c r="E34" s="7"/>
      <c r="F34" s="7"/>
      <c r="G34" s="7"/>
      <c r="H34" s="7"/>
      <c r="I34" s="28"/>
      <c r="J34" s="27"/>
      <c r="K34" s="7"/>
      <c r="L34" s="28"/>
      <c r="M34" s="27"/>
      <c r="N34" s="7"/>
      <c r="O34" s="7"/>
      <c r="P34" s="7"/>
      <c r="Q34" s="7"/>
      <c r="R34" s="28"/>
      <c r="S34" s="82"/>
      <c r="T34" s="83"/>
      <c r="U34" s="83"/>
      <c r="V34" s="83"/>
      <c r="W34" s="83"/>
      <c r="X34" s="83"/>
      <c r="Y34" s="83"/>
      <c r="Z34" s="83"/>
      <c r="AA34" s="83"/>
      <c r="AB34" s="84"/>
      <c r="AC34" s="27"/>
      <c r="AD34" s="7"/>
      <c r="AE34" s="7"/>
      <c r="AF34" s="7"/>
      <c r="AG34" s="7"/>
      <c r="AH34" s="28"/>
      <c r="AI34" s="27"/>
      <c r="AJ34" s="7"/>
      <c r="AK34" s="28"/>
      <c r="AL34" s="27"/>
      <c r="AM34" s="7"/>
      <c r="AN34" s="7"/>
      <c r="AO34" s="7"/>
      <c r="AP34" s="7"/>
      <c r="AQ34" s="7"/>
      <c r="AR34" s="7"/>
      <c r="AS34" s="28"/>
      <c r="AT34" s="7"/>
      <c r="AU34" s="7"/>
      <c r="AV34" s="7"/>
      <c r="AW34" s="7"/>
      <c r="AX34" s="28"/>
      <c r="AY34" s="126"/>
    </row>
    <row r="35" spans="1:51" ht="18" customHeight="1">
      <c r="A35" s="198"/>
      <c r="B35" s="199"/>
      <c r="C35" s="199"/>
      <c r="D35" s="199"/>
      <c r="E35" s="199"/>
      <c r="F35" s="199"/>
      <c r="G35" s="199"/>
      <c r="H35" s="199"/>
      <c r="I35" s="200"/>
      <c r="J35" s="195" t="str">
        <f>IF($M35="","",DATEDIF($M35,$A$1,"Y"))</f>
        <v/>
      </c>
      <c r="K35" s="196"/>
      <c r="L35" s="197"/>
      <c r="M35" s="192"/>
      <c r="N35" s="193"/>
      <c r="O35" s="193"/>
      <c r="P35" s="193"/>
      <c r="Q35" s="193"/>
      <c r="R35" s="194"/>
      <c r="S35" s="189"/>
      <c r="T35" s="190"/>
      <c r="U35" s="190"/>
      <c r="V35" s="190"/>
      <c r="W35" s="190"/>
      <c r="X35" s="190"/>
      <c r="Y35" s="190"/>
      <c r="Z35" s="190"/>
      <c r="AA35" s="190"/>
      <c r="AB35" s="191"/>
      <c r="AC35" s="192"/>
      <c r="AD35" s="193"/>
      <c r="AE35" s="193"/>
      <c r="AF35" s="193"/>
      <c r="AG35" s="193"/>
      <c r="AH35" s="194"/>
      <c r="AI35" s="203"/>
      <c r="AJ35" s="204"/>
      <c r="AK35" s="205"/>
      <c r="AL35" s="198"/>
      <c r="AM35" s="199"/>
      <c r="AN35" s="199"/>
      <c r="AO35" s="199"/>
      <c r="AP35" s="199"/>
      <c r="AQ35" s="199"/>
      <c r="AR35" s="199"/>
      <c r="AS35" s="200"/>
      <c r="AT35" s="206"/>
      <c r="AU35" s="206"/>
      <c r="AV35" s="206"/>
      <c r="AW35" s="206"/>
      <c r="AX35" s="207"/>
      <c r="AY35" s="126"/>
    </row>
    <row r="36" spans="1:51" ht="5.0999999999999996" customHeight="1">
      <c r="A36" s="33"/>
      <c r="B36" s="34"/>
      <c r="C36" s="34"/>
      <c r="D36" s="34"/>
      <c r="E36" s="34"/>
      <c r="F36" s="34"/>
      <c r="G36" s="34"/>
      <c r="H36" s="34"/>
      <c r="I36" s="35"/>
      <c r="J36" s="33"/>
      <c r="K36" s="34"/>
      <c r="L36" s="35"/>
      <c r="M36" s="33"/>
      <c r="N36" s="34"/>
      <c r="O36" s="34"/>
      <c r="P36" s="34"/>
      <c r="Q36" s="34"/>
      <c r="R36" s="35"/>
      <c r="S36" s="79"/>
      <c r="T36" s="80"/>
      <c r="U36" s="80"/>
      <c r="V36" s="80"/>
      <c r="W36" s="80"/>
      <c r="X36" s="80"/>
      <c r="Y36" s="80"/>
      <c r="Z36" s="80"/>
      <c r="AA36" s="80"/>
      <c r="AB36" s="81"/>
      <c r="AC36" s="33"/>
      <c r="AD36" s="34"/>
      <c r="AE36" s="34"/>
      <c r="AF36" s="34"/>
      <c r="AG36" s="34"/>
      <c r="AH36" s="35"/>
      <c r="AI36" s="33"/>
      <c r="AJ36" s="34"/>
      <c r="AK36" s="35"/>
      <c r="AL36" s="33"/>
      <c r="AM36" s="34"/>
      <c r="AN36" s="34"/>
      <c r="AO36" s="34"/>
      <c r="AP36" s="34"/>
      <c r="AQ36" s="34"/>
      <c r="AR36" s="34"/>
      <c r="AS36" s="35"/>
      <c r="AT36" s="34"/>
      <c r="AU36" s="34"/>
      <c r="AV36" s="34"/>
      <c r="AW36" s="34"/>
      <c r="AX36" s="35"/>
      <c r="AY36" s="126"/>
    </row>
    <row r="37" spans="1:51" ht="5.0999999999999996" customHeight="1">
      <c r="A37" s="27"/>
      <c r="B37" s="7"/>
      <c r="C37" s="7"/>
      <c r="D37" s="7"/>
      <c r="E37" s="7"/>
      <c r="F37" s="7"/>
      <c r="G37" s="7"/>
      <c r="H37" s="7"/>
      <c r="I37" s="28"/>
      <c r="J37" s="27"/>
      <c r="K37" s="7"/>
      <c r="L37" s="28"/>
      <c r="M37" s="27"/>
      <c r="N37" s="7"/>
      <c r="O37" s="7"/>
      <c r="P37" s="7"/>
      <c r="Q37" s="7"/>
      <c r="R37" s="28"/>
      <c r="S37" s="82"/>
      <c r="T37" s="83"/>
      <c r="U37" s="83"/>
      <c r="V37" s="83"/>
      <c r="W37" s="83"/>
      <c r="X37" s="83"/>
      <c r="Y37" s="83"/>
      <c r="Z37" s="83"/>
      <c r="AA37" s="83"/>
      <c r="AB37" s="84"/>
      <c r="AC37" s="27"/>
      <c r="AD37" s="7"/>
      <c r="AE37" s="7"/>
      <c r="AF37" s="7"/>
      <c r="AG37" s="7"/>
      <c r="AH37" s="28"/>
      <c r="AI37" s="27"/>
      <c r="AJ37" s="7"/>
      <c r="AK37" s="28"/>
      <c r="AL37" s="27"/>
      <c r="AM37" s="7"/>
      <c r="AN37" s="7"/>
      <c r="AO37" s="7"/>
      <c r="AP37" s="7"/>
      <c r="AQ37" s="7"/>
      <c r="AR37" s="7"/>
      <c r="AS37" s="28"/>
      <c r="AT37" s="7"/>
      <c r="AU37" s="7"/>
      <c r="AV37" s="7"/>
      <c r="AW37" s="7"/>
      <c r="AX37" s="28"/>
      <c r="AY37" s="126"/>
    </row>
    <row r="38" spans="1:51" ht="18" customHeight="1">
      <c r="A38" s="198"/>
      <c r="B38" s="199"/>
      <c r="C38" s="199"/>
      <c r="D38" s="199"/>
      <c r="E38" s="199"/>
      <c r="F38" s="199"/>
      <c r="G38" s="199"/>
      <c r="H38" s="199"/>
      <c r="I38" s="200"/>
      <c r="J38" s="195" t="str">
        <f>IF($M38="","",DATEDIF($M38,$A$1,"Y"))</f>
        <v/>
      </c>
      <c r="K38" s="196"/>
      <c r="L38" s="197"/>
      <c r="M38" s="192"/>
      <c r="N38" s="193"/>
      <c r="O38" s="193"/>
      <c r="P38" s="193"/>
      <c r="Q38" s="193"/>
      <c r="R38" s="194"/>
      <c r="S38" s="189"/>
      <c r="T38" s="190"/>
      <c r="U38" s="190"/>
      <c r="V38" s="190"/>
      <c r="W38" s="190"/>
      <c r="X38" s="190"/>
      <c r="Y38" s="190"/>
      <c r="Z38" s="190"/>
      <c r="AA38" s="190"/>
      <c r="AB38" s="191"/>
      <c r="AC38" s="192"/>
      <c r="AD38" s="193"/>
      <c r="AE38" s="193"/>
      <c r="AF38" s="193"/>
      <c r="AG38" s="193"/>
      <c r="AH38" s="194"/>
      <c r="AI38" s="203"/>
      <c r="AJ38" s="204"/>
      <c r="AK38" s="205"/>
      <c r="AL38" s="198"/>
      <c r="AM38" s="199"/>
      <c r="AN38" s="199"/>
      <c r="AO38" s="199"/>
      <c r="AP38" s="199"/>
      <c r="AQ38" s="199"/>
      <c r="AR38" s="199"/>
      <c r="AS38" s="200"/>
      <c r="AT38" s="206"/>
      <c r="AU38" s="206"/>
      <c r="AV38" s="206"/>
      <c r="AW38" s="206"/>
      <c r="AX38" s="207"/>
      <c r="AY38" s="126"/>
    </row>
    <row r="39" spans="1:51" ht="5.0999999999999996" customHeight="1">
      <c r="A39" s="33"/>
      <c r="B39" s="34"/>
      <c r="C39" s="34"/>
      <c r="D39" s="34"/>
      <c r="E39" s="34"/>
      <c r="F39" s="34"/>
      <c r="G39" s="34"/>
      <c r="H39" s="34"/>
      <c r="I39" s="35"/>
      <c r="J39" s="33"/>
      <c r="K39" s="34"/>
      <c r="L39" s="35"/>
      <c r="M39" s="33"/>
      <c r="N39" s="34"/>
      <c r="O39" s="34"/>
      <c r="P39" s="34"/>
      <c r="Q39" s="34"/>
      <c r="R39" s="35"/>
      <c r="S39" s="79"/>
      <c r="T39" s="80"/>
      <c r="U39" s="80"/>
      <c r="V39" s="80"/>
      <c r="W39" s="80"/>
      <c r="X39" s="80"/>
      <c r="Y39" s="80"/>
      <c r="Z39" s="80"/>
      <c r="AA39" s="80"/>
      <c r="AB39" s="81"/>
      <c r="AC39" s="33"/>
      <c r="AD39" s="34"/>
      <c r="AE39" s="34"/>
      <c r="AF39" s="34"/>
      <c r="AG39" s="34"/>
      <c r="AH39" s="35"/>
      <c r="AI39" s="33"/>
      <c r="AJ39" s="34"/>
      <c r="AK39" s="35"/>
      <c r="AL39" s="33"/>
      <c r="AM39" s="34"/>
      <c r="AN39" s="34"/>
      <c r="AO39" s="34"/>
      <c r="AP39" s="34"/>
      <c r="AQ39" s="34"/>
      <c r="AR39" s="34"/>
      <c r="AS39" s="35"/>
      <c r="AT39" s="34"/>
      <c r="AU39" s="34"/>
      <c r="AV39" s="34"/>
      <c r="AW39" s="34"/>
      <c r="AX39" s="35"/>
      <c r="AY39" s="126"/>
    </row>
    <row r="40" spans="1:51" ht="5.0999999999999996" customHeight="1">
      <c r="A40" s="27"/>
      <c r="B40" s="7"/>
      <c r="C40" s="7"/>
      <c r="D40" s="7"/>
      <c r="E40" s="7"/>
      <c r="F40" s="7"/>
      <c r="G40" s="7"/>
      <c r="H40" s="7"/>
      <c r="I40" s="28"/>
      <c r="J40" s="27"/>
      <c r="K40" s="7"/>
      <c r="L40" s="28"/>
      <c r="M40" s="27"/>
      <c r="N40" s="7"/>
      <c r="O40" s="7"/>
      <c r="P40" s="7"/>
      <c r="Q40" s="7"/>
      <c r="R40" s="28"/>
      <c r="S40" s="82"/>
      <c r="T40" s="83"/>
      <c r="U40" s="83"/>
      <c r="V40" s="83"/>
      <c r="W40" s="83"/>
      <c r="X40" s="83"/>
      <c r="Y40" s="83"/>
      <c r="Z40" s="83"/>
      <c r="AA40" s="83"/>
      <c r="AB40" s="84"/>
      <c r="AC40" s="27"/>
      <c r="AD40" s="7"/>
      <c r="AE40" s="7"/>
      <c r="AF40" s="7"/>
      <c r="AG40" s="7"/>
      <c r="AH40" s="28"/>
      <c r="AI40" s="27"/>
      <c r="AJ40" s="7"/>
      <c r="AK40" s="28"/>
      <c r="AL40" s="27"/>
      <c r="AM40" s="7"/>
      <c r="AN40" s="7"/>
      <c r="AO40" s="7"/>
      <c r="AP40" s="7"/>
      <c r="AQ40" s="7"/>
      <c r="AR40" s="7"/>
      <c r="AS40" s="28"/>
      <c r="AT40" s="7"/>
      <c r="AU40" s="7"/>
      <c r="AV40" s="7"/>
      <c r="AW40" s="7"/>
      <c r="AX40" s="28"/>
      <c r="AY40" s="126"/>
    </row>
    <row r="41" spans="1:51" ht="18" customHeight="1">
      <c r="A41" s="198"/>
      <c r="B41" s="199"/>
      <c r="C41" s="199"/>
      <c r="D41" s="199"/>
      <c r="E41" s="199"/>
      <c r="F41" s="199"/>
      <c r="G41" s="199"/>
      <c r="H41" s="199"/>
      <c r="I41" s="200"/>
      <c r="J41" s="195" t="str">
        <f>IF($M41="","",DATEDIF($M41,$A$1,"Y"))</f>
        <v/>
      </c>
      <c r="K41" s="196"/>
      <c r="L41" s="197"/>
      <c r="M41" s="192"/>
      <c r="N41" s="193"/>
      <c r="O41" s="193"/>
      <c r="P41" s="193"/>
      <c r="Q41" s="193"/>
      <c r="R41" s="194"/>
      <c r="S41" s="189"/>
      <c r="T41" s="190"/>
      <c r="U41" s="190"/>
      <c r="V41" s="190"/>
      <c r="W41" s="190"/>
      <c r="X41" s="190"/>
      <c r="Y41" s="190"/>
      <c r="Z41" s="190"/>
      <c r="AA41" s="190"/>
      <c r="AB41" s="191"/>
      <c r="AC41" s="192"/>
      <c r="AD41" s="193"/>
      <c r="AE41" s="193"/>
      <c r="AF41" s="193"/>
      <c r="AG41" s="193"/>
      <c r="AH41" s="194"/>
      <c r="AI41" s="203"/>
      <c r="AJ41" s="204"/>
      <c r="AK41" s="205"/>
      <c r="AL41" s="198"/>
      <c r="AM41" s="199"/>
      <c r="AN41" s="199"/>
      <c r="AO41" s="199"/>
      <c r="AP41" s="199"/>
      <c r="AQ41" s="199"/>
      <c r="AR41" s="199"/>
      <c r="AS41" s="200"/>
      <c r="AT41" s="206"/>
      <c r="AU41" s="206"/>
      <c r="AV41" s="206"/>
      <c r="AW41" s="206"/>
      <c r="AX41" s="207"/>
      <c r="AY41" s="126"/>
    </row>
    <row r="42" spans="1:51" ht="5.0999999999999996" customHeight="1">
      <c r="A42" s="33"/>
      <c r="B42" s="34"/>
      <c r="C42" s="34"/>
      <c r="D42" s="34"/>
      <c r="E42" s="34"/>
      <c r="F42" s="34"/>
      <c r="G42" s="34"/>
      <c r="H42" s="34"/>
      <c r="I42" s="35"/>
      <c r="J42" s="33"/>
      <c r="K42" s="34"/>
      <c r="L42" s="35"/>
      <c r="M42" s="33"/>
      <c r="N42" s="34"/>
      <c r="O42" s="34"/>
      <c r="P42" s="34"/>
      <c r="Q42" s="34"/>
      <c r="R42" s="35"/>
      <c r="S42" s="79"/>
      <c r="T42" s="80"/>
      <c r="U42" s="80"/>
      <c r="V42" s="80"/>
      <c r="W42" s="80"/>
      <c r="X42" s="80"/>
      <c r="Y42" s="80"/>
      <c r="Z42" s="80"/>
      <c r="AA42" s="80"/>
      <c r="AB42" s="81"/>
      <c r="AC42" s="33"/>
      <c r="AD42" s="34"/>
      <c r="AE42" s="34"/>
      <c r="AF42" s="34"/>
      <c r="AG42" s="34"/>
      <c r="AH42" s="35"/>
      <c r="AI42" s="33"/>
      <c r="AJ42" s="34"/>
      <c r="AK42" s="35"/>
      <c r="AL42" s="33"/>
      <c r="AM42" s="34"/>
      <c r="AN42" s="34"/>
      <c r="AO42" s="34"/>
      <c r="AP42" s="34"/>
      <c r="AQ42" s="34"/>
      <c r="AR42" s="34"/>
      <c r="AS42" s="35"/>
      <c r="AT42" s="34"/>
      <c r="AU42" s="34"/>
      <c r="AV42" s="34"/>
      <c r="AW42" s="34"/>
      <c r="AX42" s="35"/>
      <c r="AY42" s="126"/>
    </row>
    <row r="43" spans="1:51" ht="5.0999999999999996" customHeight="1">
      <c r="A43" s="27"/>
      <c r="B43" s="7"/>
      <c r="C43" s="7"/>
      <c r="D43" s="7"/>
      <c r="E43" s="7"/>
      <c r="F43" s="7"/>
      <c r="G43" s="7"/>
      <c r="H43" s="7"/>
      <c r="I43" s="28"/>
      <c r="J43" s="27"/>
      <c r="K43" s="7"/>
      <c r="L43" s="28"/>
      <c r="M43" s="27"/>
      <c r="N43" s="7"/>
      <c r="O43" s="7"/>
      <c r="P43" s="7"/>
      <c r="Q43" s="7"/>
      <c r="R43" s="28"/>
      <c r="S43" s="82"/>
      <c r="T43" s="83"/>
      <c r="U43" s="83"/>
      <c r="V43" s="83"/>
      <c r="W43" s="83"/>
      <c r="X43" s="83"/>
      <c r="Y43" s="83"/>
      <c r="Z43" s="83"/>
      <c r="AA43" s="83"/>
      <c r="AB43" s="84"/>
      <c r="AC43" s="27"/>
      <c r="AD43" s="7"/>
      <c r="AE43" s="7"/>
      <c r="AF43" s="7"/>
      <c r="AG43" s="7"/>
      <c r="AH43" s="28"/>
      <c r="AI43" s="27"/>
      <c r="AJ43" s="7"/>
      <c r="AK43" s="28"/>
      <c r="AL43" s="27"/>
      <c r="AM43" s="7"/>
      <c r="AN43" s="7"/>
      <c r="AO43" s="7"/>
      <c r="AP43" s="7"/>
      <c r="AQ43" s="7"/>
      <c r="AR43" s="7"/>
      <c r="AS43" s="28"/>
      <c r="AT43" s="7"/>
      <c r="AU43" s="7"/>
      <c r="AV43" s="7"/>
      <c r="AW43" s="7"/>
      <c r="AX43" s="28"/>
      <c r="AY43" s="126"/>
    </row>
    <row r="44" spans="1:51" ht="18" customHeight="1">
      <c r="A44" s="198"/>
      <c r="B44" s="199"/>
      <c r="C44" s="199"/>
      <c r="D44" s="199"/>
      <c r="E44" s="199"/>
      <c r="F44" s="199"/>
      <c r="G44" s="199"/>
      <c r="H44" s="199"/>
      <c r="I44" s="200"/>
      <c r="J44" s="195" t="str">
        <f>IF($M44="","",DATEDIF($M44,$A$1,"Y"))</f>
        <v/>
      </c>
      <c r="K44" s="196"/>
      <c r="L44" s="197"/>
      <c r="M44" s="192"/>
      <c r="N44" s="193"/>
      <c r="O44" s="193"/>
      <c r="P44" s="193"/>
      <c r="Q44" s="193"/>
      <c r="R44" s="194"/>
      <c r="S44" s="189"/>
      <c r="T44" s="190"/>
      <c r="U44" s="190"/>
      <c r="V44" s="190"/>
      <c r="W44" s="190"/>
      <c r="X44" s="190"/>
      <c r="Y44" s="190"/>
      <c r="Z44" s="190"/>
      <c r="AA44" s="190"/>
      <c r="AB44" s="191"/>
      <c r="AC44" s="192"/>
      <c r="AD44" s="193"/>
      <c r="AE44" s="193"/>
      <c r="AF44" s="193"/>
      <c r="AG44" s="193"/>
      <c r="AH44" s="194"/>
      <c r="AI44" s="203"/>
      <c r="AJ44" s="204"/>
      <c r="AK44" s="205"/>
      <c r="AL44" s="198"/>
      <c r="AM44" s="199"/>
      <c r="AN44" s="199"/>
      <c r="AO44" s="199"/>
      <c r="AP44" s="199"/>
      <c r="AQ44" s="199"/>
      <c r="AR44" s="199"/>
      <c r="AS44" s="200"/>
      <c r="AT44" s="206"/>
      <c r="AU44" s="206"/>
      <c r="AV44" s="206"/>
      <c r="AW44" s="206"/>
      <c r="AX44" s="207"/>
      <c r="AY44" s="126"/>
    </row>
    <row r="45" spans="1:51" ht="5.0999999999999996" customHeight="1">
      <c r="A45" s="33"/>
      <c r="B45" s="34"/>
      <c r="C45" s="34"/>
      <c r="D45" s="34"/>
      <c r="E45" s="34"/>
      <c r="F45" s="34"/>
      <c r="G45" s="34"/>
      <c r="H45" s="34"/>
      <c r="I45" s="35"/>
      <c r="J45" s="33"/>
      <c r="K45" s="34"/>
      <c r="L45" s="35"/>
      <c r="M45" s="33"/>
      <c r="N45" s="34"/>
      <c r="O45" s="34"/>
      <c r="P45" s="34"/>
      <c r="Q45" s="34"/>
      <c r="R45" s="35"/>
      <c r="S45" s="79"/>
      <c r="T45" s="80"/>
      <c r="U45" s="80"/>
      <c r="V45" s="80"/>
      <c r="W45" s="80"/>
      <c r="X45" s="80"/>
      <c r="Y45" s="80"/>
      <c r="Z45" s="80"/>
      <c r="AA45" s="80"/>
      <c r="AB45" s="81"/>
      <c r="AC45" s="33"/>
      <c r="AD45" s="34"/>
      <c r="AE45" s="34"/>
      <c r="AF45" s="34"/>
      <c r="AG45" s="34"/>
      <c r="AH45" s="35"/>
      <c r="AI45" s="33"/>
      <c r="AJ45" s="34"/>
      <c r="AK45" s="35"/>
      <c r="AL45" s="33"/>
      <c r="AM45" s="34"/>
      <c r="AN45" s="34"/>
      <c r="AO45" s="34"/>
      <c r="AP45" s="34"/>
      <c r="AQ45" s="34"/>
      <c r="AR45" s="34"/>
      <c r="AS45" s="35"/>
      <c r="AT45" s="34"/>
      <c r="AU45" s="34"/>
      <c r="AV45" s="34"/>
      <c r="AW45" s="34"/>
      <c r="AX45" s="35"/>
      <c r="AY45" s="126"/>
    </row>
    <row r="46" spans="1:51" ht="5.0999999999999996" customHeight="1">
      <c r="A46" s="27"/>
      <c r="B46" s="7"/>
      <c r="C46" s="7"/>
      <c r="D46" s="7"/>
      <c r="E46" s="7"/>
      <c r="F46" s="7"/>
      <c r="G46" s="7"/>
      <c r="H46" s="7"/>
      <c r="I46" s="28"/>
      <c r="J46" s="27"/>
      <c r="K46" s="7"/>
      <c r="L46" s="28"/>
      <c r="M46" s="27"/>
      <c r="N46" s="7"/>
      <c r="O46" s="7"/>
      <c r="P46" s="7"/>
      <c r="Q46" s="7"/>
      <c r="R46" s="28"/>
      <c r="S46" s="82"/>
      <c r="T46" s="83"/>
      <c r="U46" s="83"/>
      <c r="V46" s="83"/>
      <c r="W46" s="83"/>
      <c r="X46" s="83"/>
      <c r="Y46" s="83"/>
      <c r="Z46" s="83"/>
      <c r="AA46" s="83"/>
      <c r="AB46" s="84"/>
      <c r="AC46" s="27"/>
      <c r="AD46" s="7"/>
      <c r="AE46" s="7"/>
      <c r="AF46" s="7"/>
      <c r="AG46" s="7"/>
      <c r="AH46" s="28"/>
      <c r="AI46" s="27"/>
      <c r="AJ46" s="7"/>
      <c r="AK46" s="28"/>
      <c r="AL46" s="27"/>
      <c r="AM46" s="7"/>
      <c r="AN46" s="7"/>
      <c r="AO46" s="7"/>
      <c r="AP46" s="7"/>
      <c r="AQ46" s="7"/>
      <c r="AR46" s="7"/>
      <c r="AS46" s="28"/>
      <c r="AT46" s="7"/>
      <c r="AU46" s="7"/>
      <c r="AV46" s="7"/>
      <c r="AW46" s="7"/>
      <c r="AX46" s="28"/>
      <c r="AY46" s="126"/>
    </row>
    <row r="47" spans="1:51" ht="18" customHeight="1">
      <c r="A47" s="198"/>
      <c r="B47" s="199"/>
      <c r="C47" s="199"/>
      <c r="D47" s="199"/>
      <c r="E47" s="199"/>
      <c r="F47" s="199"/>
      <c r="G47" s="199"/>
      <c r="H47" s="199"/>
      <c r="I47" s="200"/>
      <c r="J47" s="195" t="str">
        <f>IF($M47="","",DATEDIF($M47,$A$1,"Y"))</f>
        <v/>
      </c>
      <c r="K47" s="196"/>
      <c r="L47" s="197"/>
      <c r="M47" s="192"/>
      <c r="N47" s="193"/>
      <c r="O47" s="193"/>
      <c r="P47" s="193"/>
      <c r="Q47" s="193"/>
      <c r="R47" s="194"/>
      <c r="S47" s="189"/>
      <c r="T47" s="190"/>
      <c r="U47" s="190"/>
      <c r="V47" s="190"/>
      <c r="W47" s="190"/>
      <c r="X47" s="190"/>
      <c r="Y47" s="190"/>
      <c r="Z47" s="190"/>
      <c r="AA47" s="190"/>
      <c r="AB47" s="191"/>
      <c r="AC47" s="192"/>
      <c r="AD47" s="193"/>
      <c r="AE47" s="193"/>
      <c r="AF47" s="193"/>
      <c r="AG47" s="193"/>
      <c r="AH47" s="194"/>
      <c r="AI47" s="203"/>
      <c r="AJ47" s="204"/>
      <c r="AK47" s="205"/>
      <c r="AL47" s="198"/>
      <c r="AM47" s="199"/>
      <c r="AN47" s="199"/>
      <c r="AO47" s="199"/>
      <c r="AP47" s="199"/>
      <c r="AQ47" s="199"/>
      <c r="AR47" s="199"/>
      <c r="AS47" s="200"/>
      <c r="AT47" s="206"/>
      <c r="AU47" s="206"/>
      <c r="AV47" s="206"/>
      <c r="AW47" s="206"/>
      <c r="AX47" s="207"/>
      <c r="AY47" s="126"/>
    </row>
    <row r="48" spans="1:51" ht="5.0999999999999996" customHeight="1">
      <c r="A48" s="33"/>
      <c r="B48" s="34"/>
      <c r="C48" s="34"/>
      <c r="D48" s="34"/>
      <c r="E48" s="34"/>
      <c r="F48" s="34"/>
      <c r="G48" s="34"/>
      <c r="H48" s="34"/>
      <c r="I48" s="35"/>
      <c r="J48" s="33"/>
      <c r="K48" s="34"/>
      <c r="L48" s="35"/>
      <c r="M48" s="33"/>
      <c r="N48" s="34"/>
      <c r="O48" s="34"/>
      <c r="P48" s="34"/>
      <c r="Q48" s="34"/>
      <c r="R48" s="35"/>
      <c r="S48" s="79"/>
      <c r="T48" s="80"/>
      <c r="U48" s="80"/>
      <c r="V48" s="80"/>
      <c r="W48" s="80"/>
      <c r="X48" s="80"/>
      <c r="Y48" s="80"/>
      <c r="Z48" s="80"/>
      <c r="AA48" s="80"/>
      <c r="AB48" s="81"/>
      <c r="AC48" s="33"/>
      <c r="AD48" s="34"/>
      <c r="AE48" s="34"/>
      <c r="AF48" s="34"/>
      <c r="AG48" s="34"/>
      <c r="AH48" s="35"/>
      <c r="AI48" s="33"/>
      <c r="AJ48" s="34"/>
      <c r="AK48" s="35"/>
      <c r="AL48" s="33"/>
      <c r="AM48" s="34"/>
      <c r="AN48" s="34"/>
      <c r="AO48" s="34"/>
      <c r="AP48" s="34"/>
      <c r="AQ48" s="34"/>
      <c r="AR48" s="34"/>
      <c r="AS48" s="35"/>
      <c r="AT48" s="34"/>
      <c r="AU48" s="34"/>
      <c r="AV48" s="34"/>
      <c r="AW48" s="34"/>
      <c r="AX48" s="35"/>
      <c r="AY48" s="126"/>
    </row>
    <row r="49" spans="1:51" ht="5.0999999999999996" customHeight="1">
      <c r="A49" s="27"/>
      <c r="B49" s="7"/>
      <c r="C49" s="7"/>
      <c r="D49" s="7"/>
      <c r="E49" s="7"/>
      <c r="F49" s="7"/>
      <c r="G49" s="7"/>
      <c r="H49" s="7"/>
      <c r="I49" s="28"/>
      <c r="J49" s="27"/>
      <c r="K49" s="7"/>
      <c r="L49" s="28"/>
      <c r="M49" s="27"/>
      <c r="N49" s="7"/>
      <c r="O49" s="7"/>
      <c r="P49" s="7"/>
      <c r="Q49" s="7"/>
      <c r="R49" s="28"/>
      <c r="S49" s="82"/>
      <c r="T49" s="83"/>
      <c r="U49" s="83"/>
      <c r="V49" s="83"/>
      <c r="W49" s="83"/>
      <c r="X49" s="83"/>
      <c r="Y49" s="83"/>
      <c r="Z49" s="83"/>
      <c r="AA49" s="83"/>
      <c r="AB49" s="84"/>
      <c r="AC49" s="27"/>
      <c r="AD49" s="7"/>
      <c r="AE49" s="7"/>
      <c r="AF49" s="7"/>
      <c r="AG49" s="7"/>
      <c r="AH49" s="28"/>
      <c r="AI49" s="27"/>
      <c r="AJ49" s="7"/>
      <c r="AK49" s="28"/>
      <c r="AL49" s="27"/>
      <c r="AM49" s="7"/>
      <c r="AN49" s="7"/>
      <c r="AO49" s="7"/>
      <c r="AP49" s="7"/>
      <c r="AQ49" s="7"/>
      <c r="AR49" s="7"/>
      <c r="AS49" s="28"/>
      <c r="AT49" s="7"/>
      <c r="AU49" s="7"/>
      <c r="AV49" s="7"/>
      <c r="AW49" s="7"/>
      <c r="AX49" s="28"/>
      <c r="AY49" s="126"/>
    </row>
    <row r="50" spans="1:51" ht="18" customHeight="1">
      <c r="A50" s="198"/>
      <c r="B50" s="199"/>
      <c r="C50" s="199"/>
      <c r="D50" s="199"/>
      <c r="E50" s="199"/>
      <c r="F50" s="199"/>
      <c r="G50" s="199"/>
      <c r="H50" s="199"/>
      <c r="I50" s="200"/>
      <c r="J50" s="195" t="str">
        <f>IF($M50="","",DATEDIF($M50,$A$1,"Y"))</f>
        <v/>
      </c>
      <c r="K50" s="196"/>
      <c r="L50" s="197"/>
      <c r="M50" s="192"/>
      <c r="N50" s="193"/>
      <c r="O50" s="193"/>
      <c r="P50" s="193"/>
      <c r="Q50" s="193"/>
      <c r="R50" s="194"/>
      <c r="S50" s="189"/>
      <c r="T50" s="190"/>
      <c r="U50" s="190"/>
      <c r="V50" s="190"/>
      <c r="W50" s="190"/>
      <c r="X50" s="190"/>
      <c r="Y50" s="190"/>
      <c r="Z50" s="190"/>
      <c r="AA50" s="190"/>
      <c r="AB50" s="191"/>
      <c r="AC50" s="192"/>
      <c r="AD50" s="193"/>
      <c r="AE50" s="193"/>
      <c r="AF50" s="193"/>
      <c r="AG50" s="193"/>
      <c r="AH50" s="194"/>
      <c r="AI50" s="203"/>
      <c r="AJ50" s="204"/>
      <c r="AK50" s="205"/>
      <c r="AL50" s="198"/>
      <c r="AM50" s="199"/>
      <c r="AN50" s="199"/>
      <c r="AO50" s="199"/>
      <c r="AP50" s="199"/>
      <c r="AQ50" s="199"/>
      <c r="AR50" s="199"/>
      <c r="AS50" s="200"/>
      <c r="AT50" s="206"/>
      <c r="AU50" s="206"/>
      <c r="AV50" s="206"/>
      <c r="AW50" s="206"/>
      <c r="AX50" s="207"/>
      <c r="AY50" s="126"/>
    </row>
    <row r="51" spans="1:51" ht="5.0999999999999996" customHeight="1">
      <c r="A51" s="33"/>
      <c r="B51" s="34"/>
      <c r="C51" s="34"/>
      <c r="D51" s="34"/>
      <c r="E51" s="34"/>
      <c r="F51" s="34"/>
      <c r="G51" s="34"/>
      <c r="H51" s="34"/>
      <c r="I51" s="35"/>
      <c r="J51" s="33"/>
      <c r="K51" s="34"/>
      <c r="L51" s="35"/>
      <c r="M51" s="33"/>
      <c r="N51" s="34"/>
      <c r="O51" s="34"/>
      <c r="P51" s="34"/>
      <c r="Q51" s="34"/>
      <c r="R51" s="35"/>
      <c r="S51" s="79"/>
      <c r="T51" s="80"/>
      <c r="U51" s="80"/>
      <c r="V51" s="80"/>
      <c r="W51" s="80"/>
      <c r="X51" s="80"/>
      <c r="Y51" s="80"/>
      <c r="Z51" s="80"/>
      <c r="AA51" s="80"/>
      <c r="AB51" s="81"/>
      <c r="AC51" s="33"/>
      <c r="AD51" s="34"/>
      <c r="AE51" s="34"/>
      <c r="AF51" s="34"/>
      <c r="AG51" s="34"/>
      <c r="AH51" s="35"/>
      <c r="AI51" s="33"/>
      <c r="AJ51" s="34"/>
      <c r="AK51" s="35"/>
      <c r="AL51" s="33"/>
      <c r="AM51" s="34"/>
      <c r="AN51" s="34"/>
      <c r="AO51" s="34"/>
      <c r="AP51" s="34"/>
      <c r="AQ51" s="34"/>
      <c r="AR51" s="34"/>
      <c r="AS51" s="35"/>
      <c r="AT51" s="34"/>
      <c r="AU51" s="34"/>
      <c r="AV51" s="34"/>
      <c r="AW51" s="34"/>
      <c r="AX51" s="35"/>
      <c r="AY51" s="126"/>
    </row>
    <row r="52" spans="1:51" ht="5.0999999999999996" customHeight="1">
      <c r="A52" s="27"/>
      <c r="B52" s="7"/>
      <c r="C52" s="7"/>
      <c r="D52" s="7"/>
      <c r="E52" s="7"/>
      <c r="F52" s="7"/>
      <c r="G52" s="7"/>
      <c r="H52" s="7"/>
      <c r="I52" s="28"/>
      <c r="J52" s="27"/>
      <c r="K52" s="7"/>
      <c r="L52" s="28"/>
      <c r="M52" s="27"/>
      <c r="N52" s="7"/>
      <c r="O52" s="7"/>
      <c r="P52" s="7"/>
      <c r="Q52" s="7"/>
      <c r="R52" s="28"/>
      <c r="S52" s="82"/>
      <c r="T52" s="83"/>
      <c r="U52" s="83"/>
      <c r="V52" s="83"/>
      <c r="W52" s="83"/>
      <c r="X52" s="83"/>
      <c r="Y52" s="83"/>
      <c r="Z52" s="83"/>
      <c r="AA52" s="83"/>
      <c r="AB52" s="84"/>
      <c r="AC52" s="27"/>
      <c r="AD52" s="7"/>
      <c r="AE52" s="7"/>
      <c r="AF52" s="7"/>
      <c r="AG52" s="7"/>
      <c r="AH52" s="28"/>
      <c r="AI52" s="27"/>
      <c r="AJ52" s="7"/>
      <c r="AK52" s="28"/>
      <c r="AL52" s="27"/>
      <c r="AM52" s="7"/>
      <c r="AN52" s="7"/>
      <c r="AO52" s="7"/>
      <c r="AP52" s="7"/>
      <c r="AQ52" s="7"/>
      <c r="AR52" s="7"/>
      <c r="AS52" s="28"/>
      <c r="AT52" s="7"/>
      <c r="AU52" s="7"/>
      <c r="AV52" s="7"/>
      <c r="AW52" s="7"/>
      <c r="AX52" s="28"/>
      <c r="AY52" s="126"/>
    </row>
    <row r="53" spans="1:51" ht="18" customHeight="1">
      <c r="A53" s="198"/>
      <c r="B53" s="199"/>
      <c r="C53" s="199"/>
      <c r="D53" s="199"/>
      <c r="E53" s="199"/>
      <c r="F53" s="199"/>
      <c r="G53" s="199"/>
      <c r="H53" s="199"/>
      <c r="I53" s="200"/>
      <c r="J53" s="195" t="str">
        <f>IF($M53="","",DATEDIF($M53,$A$1,"Y"))</f>
        <v/>
      </c>
      <c r="K53" s="196"/>
      <c r="L53" s="197"/>
      <c r="M53" s="192"/>
      <c r="N53" s="193"/>
      <c r="O53" s="193"/>
      <c r="P53" s="193"/>
      <c r="Q53" s="193"/>
      <c r="R53" s="194"/>
      <c r="S53" s="189"/>
      <c r="T53" s="190"/>
      <c r="U53" s="190"/>
      <c r="V53" s="190"/>
      <c r="W53" s="190"/>
      <c r="X53" s="190"/>
      <c r="Y53" s="190"/>
      <c r="Z53" s="190"/>
      <c r="AA53" s="190"/>
      <c r="AB53" s="191"/>
      <c r="AC53" s="192"/>
      <c r="AD53" s="193"/>
      <c r="AE53" s="193"/>
      <c r="AF53" s="193"/>
      <c r="AG53" s="193"/>
      <c r="AH53" s="194"/>
      <c r="AI53" s="203"/>
      <c r="AJ53" s="204"/>
      <c r="AK53" s="205"/>
      <c r="AL53" s="198"/>
      <c r="AM53" s="199"/>
      <c r="AN53" s="199"/>
      <c r="AO53" s="199"/>
      <c r="AP53" s="199"/>
      <c r="AQ53" s="199"/>
      <c r="AR53" s="199"/>
      <c r="AS53" s="200"/>
      <c r="AT53" s="206"/>
      <c r="AU53" s="206"/>
      <c r="AV53" s="206"/>
      <c r="AW53" s="206"/>
      <c r="AX53" s="207"/>
      <c r="AY53" s="126"/>
    </row>
    <row r="54" spans="1:51" ht="5.0999999999999996" customHeight="1">
      <c r="A54" s="33"/>
      <c r="B54" s="34"/>
      <c r="C54" s="34"/>
      <c r="D54" s="34"/>
      <c r="E54" s="34"/>
      <c r="F54" s="34"/>
      <c r="G54" s="34"/>
      <c r="H54" s="34"/>
      <c r="I54" s="35"/>
      <c r="J54" s="33"/>
      <c r="K54" s="34"/>
      <c r="L54" s="35"/>
      <c r="M54" s="33"/>
      <c r="N54" s="34"/>
      <c r="O54" s="34"/>
      <c r="P54" s="34"/>
      <c r="Q54" s="34"/>
      <c r="R54" s="35"/>
      <c r="S54" s="79"/>
      <c r="T54" s="80"/>
      <c r="U54" s="80"/>
      <c r="V54" s="80"/>
      <c r="W54" s="80"/>
      <c r="X54" s="80"/>
      <c r="Y54" s="80"/>
      <c r="Z54" s="80"/>
      <c r="AA54" s="80"/>
      <c r="AB54" s="81"/>
      <c r="AC54" s="33"/>
      <c r="AD54" s="34"/>
      <c r="AE54" s="34"/>
      <c r="AF54" s="34"/>
      <c r="AG54" s="34"/>
      <c r="AH54" s="35"/>
      <c r="AI54" s="33"/>
      <c r="AJ54" s="34"/>
      <c r="AK54" s="35"/>
      <c r="AL54" s="33"/>
      <c r="AM54" s="34"/>
      <c r="AN54" s="34"/>
      <c r="AO54" s="34"/>
      <c r="AP54" s="34"/>
      <c r="AQ54" s="34"/>
      <c r="AR54" s="34"/>
      <c r="AS54" s="35"/>
      <c r="AT54" s="34"/>
      <c r="AU54" s="34"/>
      <c r="AV54" s="34"/>
      <c r="AW54" s="34"/>
      <c r="AX54" s="35"/>
      <c r="AY54" s="126"/>
    </row>
    <row r="55" spans="1:51" ht="5.0999999999999996" customHeight="1">
      <c r="A55" s="27"/>
      <c r="B55" s="7"/>
      <c r="C55" s="7"/>
      <c r="D55" s="7"/>
      <c r="E55" s="7"/>
      <c r="F55" s="7"/>
      <c r="G55" s="7"/>
      <c r="H55" s="7"/>
      <c r="I55" s="28"/>
      <c r="J55" s="27"/>
      <c r="K55" s="7"/>
      <c r="L55" s="28"/>
      <c r="M55" s="27"/>
      <c r="N55" s="7"/>
      <c r="O55" s="7"/>
      <c r="P55" s="7"/>
      <c r="Q55" s="7"/>
      <c r="R55" s="28"/>
      <c r="S55" s="82"/>
      <c r="T55" s="83"/>
      <c r="U55" s="83"/>
      <c r="V55" s="83"/>
      <c r="W55" s="83"/>
      <c r="X55" s="83"/>
      <c r="Y55" s="83"/>
      <c r="Z55" s="83"/>
      <c r="AA55" s="83"/>
      <c r="AB55" s="84"/>
      <c r="AC55" s="27"/>
      <c r="AD55" s="7"/>
      <c r="AE55" s="7"/>
      <c r="AF55" s="7"/>
      <c r="AG55" s="7"/>
      <c r="AH55" s="28"/>
      <c r="AI55" s="27"/>
      <c r="AJ55" s="7"/>
      <c r="AK55" s="28"/>
      <c r="AL55" s="27"/>
      <c r="AM55" s="7"/>
      <c r="AN55" s="7"/>
      <c r="AO55" s="7"/>
      <c r="AP55" s="7"/>
      <c r="AQ55" s="7"/>
      <c r="AR55" s="7"/>
      <c r="AS55" s="28"/>
      <c r="AT55" s="7"/>
      <c r="AU55" s="7"/>
      <c r="AV55" s="7"/>
      <c r="AW55" s="7"/>
      <c r="AX55" s="28"/>
      <c r="AY55" s="126"/>
    </row>
    <row r="56" spans="1:51" ht="18" customHeight="1">
      <c r="A56" s="198"/>
      <c r="B56" s="199"/>
      <c r="C56" s="199"/>
      <c r="D56" s="199"/>
      <c r="E56" s="199"/>
      <c r="F56" s="199"/>
      <c r="G56" s="199"/>
      <c r="H56" s="199"/>
      <c r="I56" s="200"/>
      <c r="J56" s="195" t="str">
        <f>IF($M56="","",DATEDIF($M56,$A$1,"Y"))</f>
        <v/>
      </c>
      <c r="K56" s="196"/>
      <c r="L56" s="197"/>
      <c r="M56" s="192"/>
      <c r="N56" s="193"/>
      <c r="O56" s="193"/>
      <c r="P56" s="193"/>
      <c r="Q56" s="193"/>
      <c r="R56" s="194"/>
      <c r="S56" s="189"/>
      <c r="T56" s="190"/>
      <c r="U56" s="190"/>
      <c r="V56" s="190"/>
      <c r="W56" s="190"/>
      <c r="X56" s="190"/>
      <c r="Y56" s="190"/>
      <c r="Z56" s="190"/>
      <c r="AA56" s="190"/>
      <c r="AB56" s="191"/>
      <c r="AC56" s="192"/>
      <c r="AD56" s="193"/>
      <c r="AE56" s="193"/>
      <c r="AF56" s="193"/>
      <c r="AG56" s="193"/>
      <c r="AH56" s="194"/>
      <c r="AI56" s="203"/>
      <c r="AJ56" s="204"/>
      <c r="AK56" s="205"/>
      <c r="AL56" s="198"/>
      <c r="AM56" s="199"/>
      <c r="AN56" s="199"/>
      <c r="AO56" s="199"/>
      <c r="AP56" s="199"/>
      <c r="AQ56" s="199"/>
      <c r="AR56" s="199"/>
      <c r="AS56" s="200"/>
      <c r="AT56" s="206"/>
      <c r="AU56" s="206"/>
      <c r="AV56" s="206"/>
      <c r="AW56" s="206"/>
      <c r="AX56" s="207"/>
      <c r="AY56" s="126"/>
    </row>
    <row r="57" spans="1:51" ht="5.0999999999999996" customHeight="1">
      <c r="A57" s="30"/>
      <c r="B57" s="31"/>
      <c r="C57" s="31"/>
      <c r="D57" s="31"/>
      <c r="E57" s="31"/>
      <c r="F57" s="31"/>
      <c r="G57" s="31"/>
      <c r="H57" s="31"/>
      <c r="I57" s="32"/>
      <c r="J57" s="30"/>
      <c r="K57" s="31"/>
      <c r="L57" s="32"/>
      <c r="M57" s="30"/>
      <c r="N57" s="31"/>
      <c r="O57" s="31"/>
      <c r="P57" s="31"/>
      <c r="Q57" s="31"/>
      <c r="R57" s="32"/>
      <c r="S57" s="30"/>
      <c r="T57" s="31"/>
      <c r="U57" s="31"/>
      <c r="V57" s="31"/>
      <c r="W57" s="31"/>
      <c r="X57" s="31"/>
      <c r="Y57" s="31"/>
      <c r="Z57" s="31"/>
      <c r="AA57" s="31"/>
      <c r="AB57" s="32"/>
      <c r="AC57" s="30"/>
      <c r="AD57" s="31"/>
      <c r="AE57" s="31"/>
      <c r="AF57" s="31"/>
      <c r="AG57" s="31"/>
      <c r="AH57" s="32"/>
      <c r="AI57" s="30"/>
      <c r="AJ57" s="31"/>
      <c r="AK57" s="32"/>
      <c r="AL57" s="30"/>
      <c r="AM57" s="31"/>
      <c r="AN57" s="31"/>
      <c r="AO57" s="31"/>
      <c r="AP57" s="31"/>
      <c r="AQ57" s="31"/>
      <c r="AR57" s="31"/>
      <c r="AS57" s="32"/>
      <c r="AT57" s="31"/>
      <c r="AU57" s="31"/>
      <c r="AV57" s="31"/>
      <c r="AW57" s="31"/>
      <c r="AX57" s="32"/>
      <c r="AY57" s="126"/>
    </row>
    <row r="58" spans="1:51" ht="15" customHeight="1">
      <c r="AY58" s="126"/>
    </row>
    <row r="59" spans="1:51" ht="15" customHeight="1">
      <c r="A59" s="154" t="s">
        <v>11</v>
      </c>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c r="AY59" s="126"/>
    </row>
    <row r="60" spans="1:51" ht="15" customHeight="1">
      <c r="A60" s="154" t="s">
        <v>32</v>
      </c>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c r="AY60" s="113"/>
    </row>
    <row r="61" spans="1:51" ht="15" customHeight="1">
      <c r="A61" s="154" t="s">
        <v>247</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13"/>
    </row>
    <row r="62" spans="1:51" ht="15" customHeight="1">
      <c r="A62" s="154" t="s">
        <v>33</v>
      </c>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13"/>
    </row>
    <row r="63" spans="1:51" ht="15" customHeight="1">
      <c r="A63" s="154" t="s">
        <v>34</v>
      </c>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13"/>
    </row>
  </sheetData>
  <sheetProtection selectLockedCells="1"/>
  <mergeCells count="109">
    <mergeCell ref="AT53:AX53"/>
    <mergeCell ref="AC50:AH50"/>
    <mergeCell ref="A59:AX59"/>
    <mergeCell ref="A60:AX60"/>
    <mergeCell ref="A61:AX61"/>
    <mergeCell ref="A62:AX62"/>
    <mergeCell ref="M47:R47"/>
    <mergeCell ref="S47:AB47"/>
    <mergeCell ref="AC47:AH47"/>
    <mergeCell ref="AI47:AK47"/>
    <mergeCell ref="AL47:AS47"/>
    <mergeCell ref="AT47:AX47"/>
    <mergeCell ref="AL56:AS56"/>
    <mergeCell ref="AT56:AX56"/>
    <mergeCell ref="A56:I56"/>
    <mergeCell ref="J56:L56"/>
    <mergeCell ref="M56:R56"/>
    <mergeCell ref="S56:AB56"/>
    <mergeCell ref="AC56:AH56"/>
    <mergeCell ref="AI56:AK56"/>
    <mergeCell ref="AL50:AS50"/>
    <mergeCell ref="AT50:AX50"/>
    <mergeCell ref="A53:I53"/>
    <mergeCell ref="J53:L53"/>
    <mergeCell ref="M53:R53"/>
    <mergeCell ref="S53:AB53"/>
    <mergeCell ref="AC53:AH53"/>
    <mergeCell ref="AI53:AK53"/>
    <mergeCell ref="AL53:AS53"/>
    <mergeCell ref="A63:AX63"/>
    <mergeCell ref="A41:I41"/>
    <mergeCell ref="J41:L41"/>
    <mergeCell ref="M41:R41"/>
    <mergeCell ref="S41:AB41"/>
    <mergeCell ref="AC41:AH41"/>
    <mergeCell ref="AI41:AK41"/>
    <mergeCell ref="AL41:AS41"/>
    <mergeCell ref="AT41:AX41"/>
    <mergeCell ref="A44:I44"/>
    <mergeCell ref="J44:L44"/>
    <mergeCell ref="M44:R44"/>
    <mergeCell ref="S44:AB44"/>
    <mergeCell ref="AC44:AH44"/>
    <mergeCell ref="AI44:AK44"/>
    <mergeCell ref="AL44:AS44"/>
    <mergeCell ref="AI50:AK50"/>
    <mergeCell ref="AT44:AX44"/>
    <mergeCell ref="A47:I47"/>
    <mergeCell ref="J47:L47"/>
    <mergeCell ref="A50:I50"/>
    <mergeCell ref="J50:L50"/>
    <mergeCell ref="M50:R50"/>
    <mergeCell ref="S50:AB50"/>
    <mergeCell ref="AL38:AS38"/>
    <mergeCell ref="AT38:AX38"/>
    <mergeCell ref="A38:I38"/>
    <mergeCell ref="J38:L38"/>
    <mergeCell ref="M38:R38"/>
    <mergeCell ref="S38:AB38"/>
    <mergeCell ref="AC38:AH38"/>
    <mergeCell ref="AI38:AK38"/>
    <mergeCell ref="J35:L35"/>
    <mergeCell ref="A35:I35"/>
    <mergeCell ref="M35:R35"/>
    <mergeCell ref="S35:AB35"/>
    <mergeCell ref="AC35:AH35"/>
    <mergeCell ref="AI35:AK35"/>
    <mergeCell ref="AL35:AS35"/>
    <mergeCell ref="AT35:AX35"/>
    <mergeCell ref="J32:L32"/>
    <mergeCell ref="AL32:AS32"/>
    <mergeCell ref="AT32:AX32"/>
    <mergeCell ref="A32:I32"/>
    <mergeCell ref="M32:R32"/>
    <mergeCell ref="S32:AB32"/>
    <mergeCell ref="AC32:AH32"/>
    <mergeCell ref="AI32:AK32"/>
    <mergeCell ref="A26:I27"/>
    <mergeCell ref="S29:AB29"/>
    <mergeCell ref="M29:R29"/>
    <mergeCell ref="J29:L29"/>
    <mergeCell ref="A29:I29"/>
    <mergeCell ref="AC29:AH29"/>
    <mergeCell ref="A18:AX19"/>
    <mergeCell ref="A23:AX23"/>
    <mergeCell ref="A22:AX22"/>
    <mergeCell ref="AT26:AX27"/>
    <mergeCell ref="J26:L27"/>
    <mergeCell ref="M26:R27"/>
    <mergeCell ref="S26:AB27"/>
    <mergeCell ref="AC26:AH27"/>
    <mergeCell ref="AI26:AK27"/>
    <mergeCell ref="AL26:AS27"/>
    <mergeCell ref="AI29:AK29"/>
    <mergeCell ref="AL29:AS29"/>
    <mergeCell ref="AT29:AX29"/>
    <mergeCell ref="AW2:AX2"/>
    <mergeCell ref="S8:Z8"/>
    <mergeCell ref="AC8:AX9"/>
    <mergeCell ref="S11:Z11"/>
    <mergeCell ref="AC11:AX12"/>
    <mergeCell ref="S14:Z14"/>
    <mergeCell ref="AC14:AX15"/>
    <mergeCell ref="AJ2:AL2"/>
    <mergeCell ref="AM2:AN2"/>
    <mergeCell ref="AO2:AP2"/>
    <mergeCell ref="AQ2:AR2"/>
    <mergeCell ref="AS2:AT2"/>
    <mergeCell ref="AU2:AV2"/>
  </mergeCells>
  <phoneticPr fontId="2"/>
  <conditionalFormatting sqref="AM2:AN2">
    <cfRule type="expression" dxfId="22" priority="1">
      <formula>$AM$2=1</formula>
    </cfRule>
  </conditionalFormatting>
  <dataValidations count="15">
    <dataValidation type="whole" imeMode="off" allowBlank="1" showInputMessage="1" showErrorMessage="1" sqref="AM2:AN2">
      <formula1>1</formula1>
      <formula2>99</formula2>
    </dataValidation>
    <dataValidation type="whole" imeMode="off" allowBlank="1" showInputMessage="1" showErrorMessage="1" sqref="AQ2:AR2">
      <formula1>1</formula1>
      <formula2>12</formula2>
    </dataValidation>
    <dataValidation imeMode="hiragana" allowBlank="1" showInputMessage="1" showErrorMessage="1" sqref="AC14:AY15 AC8:AY9 S29:AB29 AL29:AS29 A44:I44 A32:I32 S32:AB32 A29:I29 A35:I35 S35:AB35 AL32:AS32 AL38:AS38 A38:I38 S38:AB38 AL41:AS41 A41:I41 S41:AB41 S44:AB44 AL50:AS50 AL35:AS35 A47:I47 S47:AB47 AL44:AS44 A50:I50 AL47:AS47 S50:AB50 A53:I53 S53:AB53 AL53:AS53 A56:I56 S56:AB56 AL56:AS56 AC11:AY12"/>
    <dataValidation imeMode="off" allowBlank="1" showInputMessage="1" showErrorMessage="1" sqref="AC29:AH29 M44:R44 M32:R32 M29:R29 M35:R35 AC32:AH32 AC38:AH38 M38:R38 AC41:AH41 M41:R41 AC50:AH50 AC35:AH35 M47:R47 AC44:AH44 AC47:AH47 M50:R50 M53:R53 AC53:AH53 M56:R56 AC56:AH56 AU2:AV2"/>
    <dataValidation type="whole" imeMode="off" allowBlank="1" showInputMessage="1" showErrorMessage="1" sqref="AI47:AK47 AI29:AK29 AI32:AK32 AI38:AK38 AI41:AK41 AI35:AK35 AI44:AK44 AI50:AK50 AI53:AK53 AI56:AK56">
      <formula1>0</formula1>
      <formula2>99</formula2>
    </dataValidation>
    <dataValidation errorStyle="information" imeMode="hiragana" allowBlank="1" showInputMessage="1" showErrorMessage="1" errorTitle="確認" error="リストにない元号ですが、よろしいですか？" sqref="AJ2:AL2"/>
    <dataValidation type="list" imeMode="off" allowBlank="1" showInputMessage="1" showErrorMessage="1" sqref="AT56:AX56">
      <formula1>$C$2:$C$10</formula1>
    </dataValidation>
    <dataValidation type="list" imeMode="off" allowBlank="1" showInputMessage="1" showErrorMessage="1" sqref="AT53:AX53">
      <formula1>$C$2:$C$10</formula1>
    </dataValidation>
    <dataValidation type="list" imeMode="off" allowBlank="1" showInputMessage="1" showErrorMessage="1" sqref="AT50:AX50">
      <formula1>$C$2:$C$10</formula1>
    </dataValidation>
    <dataValidation type="list" imeMode="off" allowBlank="1" showInputMessage="1" showErrorMessage="1" sqref="AT47:AX47">
      <formula1>$C$2:$C$10</formula1>
    </dataValidation>
    <dataValidation type="list" imeMode="off" allowBlank="1" showInputMessage="1" showErrorMessage="1" sqref="AT44:AX44">
      <formula1>$C$2:$C$10</formula1>
    </dataValidation>
    <dataValidation type="list" imeMode="off" allowBlank="1" showInputMessage="1" showErrorMessage="1" sqref="AT41:AX41">
      <formula1>$C$2:$C$10</formula1>
    </dataValidation>
    <dataValidation type="list" imeMode="off" allowBlank="1" showInputMessage="1" showErrorMessage="1" sqref="AT35:AX35">
      <formula1>$C$2:$C$10</formula1>
    </dataValidation>
    <dataValidation type="list" imeMode="off" allowBlank="1" showInputMessage="1" showErrorMessage="1" sqref="AT38:AX38">
      <formula1>$C$2:$C$10</formula1>
    </dataValidation>
    <dataValidation type="list" imeMode="off" allowBlank="1" showInputMessage="1" showErrorMessage="1" sqref="AT32:AX32">
      <formula1>$C$2:$C$10</formula1>
    </dataValidation>
  </dataValidations>
  <printOptions horizontalCentered="1"/>
  <pageMargins left="0.98425196850393704" right="0.98425196850393704" top="0.98425196850393704" bottom="0.98425196850393704" header="0" footer="0"/>
  <pageSetup paperSize="9" orientation="portrait" blackAndWhite="1" horizontalDpi="4294967294" verticalDpi="4294967294" r:id="rId1"/>
  <drawing r:id="rId2"/>
  <legacyDrawing r:id="rId3"/>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DATA!$C$2:$C$7</xm:f>
          </x14:formula1>
          <xm:sqref>AT29:AX29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
  <sheetViews>
    <sheetView workbookViewId="0">
      <selection activeCell="G43" sqref="G43"/>
    </sheetView>
  </sheetViews>
  <sheetFormatPr defaultRowHeight="13.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AZ56"/>
  <sheetViews>
    <sheetView showGridLines="0" view="pageBreakPreview" topLeftCell="A13" zoomScaleNormal="100" zoomScaleSheetLayoutView="100" workbookViewId="0">
      <selection activeCell="K28" sqref="K28:Q30"/>
    </sheetView>
  </sheetViews>
  <sheetFormatPr defaultRowHeight="13.5"/>
  <cols>
    <col min="1" max="51" width="1.625" style="1" customWidth="1"/>
    <col min="52" max="52" width="9" style="19"/>
    <col min="53" max="16384" width="9" style="1"/>
  </cols>
  <sheetData>
    <row r="1" spans="1:51" ht="15" customHeight="1"/>
    <row r="2" spans="1:51" ht="15" customHeight="1">
      <c r="A2" s="220" t="s">
        <v>55</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118"/>
    </row>
    <row r="3" spans="1:51" ht="15" customHeight="1">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118"/>
    </row>
    <row r="4" spans="1:51" ht="15" customHeight="1"/>
    <row r="5" spans="1:51" ht="15" customHeight="1"/>
    <row r="6" spans="1:51" ht="15" customHeight="1">
      <c r="AJ6" s="160" t="s">
        <v>3</v>
      </c>
      <c r="AK6" s="160"/>
      <c r="AL6" s="160"/>
      <c r="AM6" s="157">
        <v>7</v>
      </c>
      <c r="AN6" s="157"/>
      <c r="AO6" s="180" t="s">
        <v>2</v>
      </c>
      <c r="AP6" s="180"/>
      <c r="AQ6" s="157">
        <v>11</v>
      </c>
      <c r="AR6" s="157"/>
      <c r="AS6" s="180" t="s">
        <v>1</v>
      </c>
      <c r="AT6" s="180"/>
      <c r="AU6" s="156"/>
      <c r="AV6" s="156"/>
      <c r="AW6" s="155" t="s">
        <v>0</v>
      </c>
      <c r="AX6" s="155"/>
      <c r="AY6" s="115"/>
    </row>
    <row r="7" spans="1:51" ht="15" customHeight="1"/>
    <row r="8" spans="1:51" ht="15" customHeight="1">
      <c r="A8" s="1" t="s">
        <v>236</v>
      </c>
    </row>
    <row r="9" spans="1:51" ht="15" customHeight="1"/>
    <row r="10" spans="1:51" ht="15" customHeight="1"/>
    <row r="11" spans="1:51" ht="15" customHeight="1"/>
    <row r="12" spans="1:51" ht="15" customHeight="1">
      <c r="Q12" s="22" t="s">
        <v>36</v>
      </c>
    </row>
    <row r="13" spans="1:51" ht="15" customHeight="1"/>
    <row r="14" spans="1:51" ht="15" customHeight="1">
      <c r="S14" s="163" t="s">
        <v>37</v>
      </c>
      <c r="T14" s="163"/>
      <c r="U14" s="163"/>
      <c r="V14" s="163"/>
      <c r="W14" s="163"/>
      <c r="X14" s="163"/>
      <c r="Y14" s="163"/>
      <c r="Z14" s="163"/>
      <c r="AC14" s="182" t="str">
        <f>IF(申込書!$AC$8="","",申込書!$AC$8)</f>
        <v/>
      </c>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16"/>
    </row>
    <row r="15" spans="1:51" ht="15" customHeight="1">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16"/>
    </row>
    <row r="16" spans="1:51" ht="5.0999999999999996" customHeight="1"/>
    <row r="17" spans="1:51" ht="15" customHeight="1">
      <c r="S17" s="163" t="s">
        <v>4</v>
      </c>
      <c r="T17" s="163"/>
      <c r="U17" s="163"/>
      <c r="V17" s="163"/>
      <c r="W17" s="163"/>
      <c r="X17" s="163"/>
      <c r="Y17" s="163"/>
      <c r="Z17" s="163"/>
      <c r="AC17" s="182" t="str">
        <f>IF(申込書!$AC$11="","",申込書!$AC$11)</f>
        <v/>
      </c>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16"/>
    </row>
    <row r="18" spans="1:51" ht="15" customHeight="1">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16"/>
    </row>
    <row r="19" spans="1:51" ht="5.0999999999999996" customHeight="1">
      <c r="AY19" s="116"/>
    </row>
    <row r="20" spans="1:51" ht="15" customHeight="1">
      <c r="S20" s="163" t="s">
        <v>19</v>
      </c>
      <c r="T20" s="163"/>
      <c r="U20" s="163"/>
      <c r="V20" s="163"/>
      <c r="W20" s="163"/>
      <c r="X20" s="163"/>
      <c r="Y20" s="163"/>
      <c r="Z20" s="163"/>
      <c r="AC20" s="218"/>
      <c r="AD20" s="218"/>
      <c r="AE20" s="218"/>
      <c r="AF20" s="218"/>
      <c r="AG20" s="218"/>
      <c r="AH20" s="218"/>
      <c r="AI20" s="218"/>
      <c r="AJ20" s="218"/>
      <c r="AK20" s="218"/>
      <c r="AL20" s="218"/>
      <c r="AM20" s="218"/>
      <c r="AN20" s="218"/>
      <c r="AO20" s="218"/>
      <c r="AP20" s="218"/>
      <c r="AQ20" s="218"/>
      <c r="AR20" s="218"/>
      <c r="AS20" s="218"/>
      <c r="AT20" s="219" t="s">
        <v>213</v>
      </c>
      <c r="AU20" s="219"/>
      <c r="AV20" s="219"/>
      <c r="AW20" s="150"/>
      <c r="AX20" s="150"/>
      <c r="AY20" s="116"/>
    </row>
    <row r="21" spans="1:51" ht="15" customHeight="1">
      <c r="AC21" s="218"/>
      <c r="AD21" s="218"/>
      <c r="AE21" s="218"/>
      <c r="AF21" s="218"/>
      <c r="AG21" s="218"/>
      <c r="AH21" s="218"/>
      <c r="AI21" s="218"/>
      <c r="AJ21" s="218"/>
      <c r="AK21" s="218"/>
      <c r="AL21" s="218"/>
      <c r="AM21" s="218"/>
      <c r="AN21" s="218"/>
      <c r="AO21" s="218"/>
      <c r="AP21" s="218"/>
      <c r="AQ21" s="218"/>
      <c r="AR21" s="218"/>
      <c r="AS21" s="218"/>
      <c r="AT21" s="219"/>
      <c r="AU21" s="219"/>
      <c r="AV21" s="219"/>
      <c r="AW21" s="150"/>
      <c r="AX21" s="150"/>
      <c r="AY21" s="116"/>
    </row>
    <row r="22" spans="1:51" ht="15" customHeight="1">
      <c r="AY22" s="116"/>
    </row>
    <row r="23" spans="1:51" ht="15" customHeight="1"/>
    <row r="24" spans="1:51" ht="15" customHeight="1">
      <c r="A24" s="154" t="s">
        <v>68</v>
      </c>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13"/>
    </row>
    <row r="25" spans="1:51" ht="1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113"/>
    </row>
    <row r="26" spans="1:51" ht="15" customHeight="1"/>
    <row r="27" spans="1:51" ht="5.0999999999999996" customHeight="1">
      <c r="A27" s="37"/>
      <c r="B27" s="16"/>
      <c r="C27" s="16"/>
      <c r="D27" s="16"/>
      <c r="E27" s="16"/>
      <c r="F27" s="16"/>
      <c r="G27" s="16"/>
      <c r="H27" s="16"/>
      <c r="I27" s="38"/>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38"/>
      <c r="AY27" s="8"/>
    </row>
    <row r="28" spans="1:51" ht="13.5" customHeight="1">
      <c r="A28" s="40"/>
      <c r="B28" s="208" t="s">
        <v>9</v>
      </c>
      <c r="C28" s="208"/>
      <c r="D28" s="208"/>
      <c r="E28" s="208"/>
      <c r="F28" s="208"/>
      <c r="G28" s="208"/>
      <c r="H28" s="208"/>
      <c r="I28" s="39"/>
      <c r="J28" s="8"/>
      <c r="K28" s="215"/>
      <c r="L28" s="215"/>
      <c r="M28" s="215"/>
      <c r="N28" s="215"/>
      <c r="O28" s="215"/>
      <c r="P28" s="215"/>
      <c r="Q28" s="215"/>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39"/>
      <c r="AY28" s="8"/>
    </row>
    <row r="29" spans="1:51">
      <c r="A29" s="40"/>
      <c r="B29" s="208"/>
      <c r="C29" s="208"/>
      <c r="D29" s="208"/>
      <c r="E29" s="208"/>
      <c r="F29" s="208"/>
      <c r="G29" s="208"/>
      <c r="H29" s="208"/>
      <c r="I29" s="39"/>
      <c r="J29" s="8"/>
      <c r="K29" s="215"/>
      <c r="L29" s="215"/>
      <c r="M29" s="215"/>
      <c r="N29" s="215"/>
      <c r="O29" s="215"/>
      <c r="P29" s="215"/>
      <c r="Q29" s="215"/>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39"/>
      <c r="AY29" s="8"/>
    </row>
    <row r="30" spans="1:51">
      <c r="A30" s="40"/>
      <c r="B30" s="208"/>
      <c r="C30" s="208"/>
      <c r="D30" s="208"/>
      <c r="E30" s="208"/>
      <c r="F30" s="208"/>
      <c r="G30" s="208"/>
      <c r="H30" s="208"/>
      <c r="I30" s="39"/>
      <c r="J30" s="8"/>
      <c r="K30" s="215"/>
      <c r="L30" s="215"/>
      <c r="M30" s="215"/>
      <c r="N30" s="215"/>
      <c r="O30" s="215"/>
      <c r="P30" s="215"/>
      <c r="Q30" s="215"/>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39"/>
      <c r="AY30" s="8"/>
    </row>
    <row r="31" spans="1:51" ht="5.0999999999999996" customHeight="1">
      <c r="A31" s="41"/>
      <c r="B31" s="43"/>
      <c r="C31" s="43"/>
      <c r="D31" s="43"/>
      <c r="E31" s="43"/>
      <c r="F31" s="43"/>
      <c r="G31" s="43"/>
      <c r="H31" s="43"/>
      <c r="I31" s="42"/>
      <c r="J31" s="14"/>
      <c r="K31" s="44"/>
      <c r="L31" s="44"/>
      <c r="M31" s="44"/>
      <c r="N31" s="44"/>
      <c r="O31" s="44"/>
      <c r="P31" s="44"/>
      <c r="Q31" s="4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42"/>
      <c r="AY31" s="8"/>
    </row>
    <row r="32" spans="1:51" ht="5.0999999999999996" customHeight="1">
      <c r="A32" s="40"/>
      <c r="B32" s="8"/>
      <c r="C32" s="8"/>
      <c r="D32" s="8"/>
      <c r="E32" s="8"/>
      <c r="F32" s="8"/>
      <c r="G32" s="8"/>
      <c r="H32" s="8"/>
      <c r="I32" s="39"/>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39"/>
      <c r="AY32" s="8"/>
    </row>
    <row r="33" spans="1:51" ht="13.5" customHeight="1">
      <c r="A33" s="40"/>
      <c r="B33" s="208" t="s">
        <v>56</v>
      </c>
      <c r="C33" s="208"/>
      <c r="D33" s="208"/>
      <c r="E33" s="208"/>
      <c r="F33" s="208"/>
      <c r="G33" s="208"/>
      <c r="H33" s="208"/>
      <c r="I33" s="39"/>
      <c r="J33" s="8"/>
      <c r="K33" s="217" t="s">
        <v>248</v>
      </c>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6" t="str">
        <f>IF($K$28="","",VLOOKUP($K$28,DATA!$A$2:$F$9,4,FALSE))</f>
        <v/>
      </c>
      <c r="AK33" s="216"/>
      <c r="AL33" s="216"/>
      <c r="AM33" s="216"/>
      <c r="AN33" s="216"/>
      <c r="AO33" s="216"/>
      <c r="AP33" s="216"/>
      <c r="AQ33" s="216"/>
      <c r="AR33" s="216"/>
      <c r="AS33" s="216"/>
      <c r="AT33" s="216"/>
      <c r="AU33" s="216"/>
      <c r="AV33" s="216"/>
      <c r="AW33" s="8"/>
      <c r="AX33" s="39"/>
      <c r="AY33" s="8"/>
    </row>
    <row r="34" spans="1:51">
      <c r="A34" s="40"/>
      <c r="B34" s="208"/>
      <c r="C34" s="208"/>
      <c r="D34" s="208"/>
      <c r="E34" s="208"/>
      <c r="F34" s="208"/>
      <c r="G34" s="208"/>
      <c r="H34" s="208"/>
      <c r="I34" s="39"/>
      <c r="J34" s="8"/>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6"/>
      <c r="AK34" s="216"/>
      <c r="AL34" s="216"/>
      <c r="AM34" s="216"/>
      <c r="AN34" s="216"/>
      <c r="AO34" s="216"/>
      <c r="AP34" s="216"/>
      <c r="AQ34" s="216"/>
      <c r="AR34" s="216"/>
      <c r="AS34" s="216"/>
      <c r="AT34" s="216"/>
      <c r="AU34" s="216"/>
      <c r="AV34" s="216"/>
      <c r="AW34" s="8" t="s">
        <v>209</v>
      </c>
      <c r="AX34" s="39"/>
      <c r="AY34" s="8"/>
    </row>
    <row r="35" spans="1:51">
      <c r="A35" s="40"/>
      <c r="B35" s="208"/>
      <c r="C35" s="208"/>
      <c r="D35" s="208"/>
      <c r="E35" s="208"/>
      <c r="F35" s="208"/>
      <c r="G35" s="208"/>
      <c r="H35" s="208"/>
      <c r="I35" s="39"/>
      <c r="J35" s="8"/>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6"/>
      <c r="AK35" s="216"/>
      <c r="AL35" s="216"/>
      <c r="AM35" s="216"/>
      <c r="AN35" s="216"/>
      <c r="AO35" s="216"/>
      <c r="AP35" s="216"/>
      <c r="AQ35" s="216"/>
      <c r="AR35" s="216"/>
      <c r="AS35" s="216"/>
      <c r="AT35" s="216"/>
      <c r="AU35" s="216"/>
      <c r="AV35" s="216"/>
      <c r="AW35" s="8"/>
      <c r="AX35" s="39"/>
      <c r="AY35" s="8"/>
    </row>
    <row r="36" spans="1:51" ht="5.0999999999999996" customHeight="1">
      <c r="A36" s="41"/>
      <c r="B36" s="43"/>
      <c r="C36" s="43"/>
      <c r="D36" s="43"/>
      <c r="E36" s="43"/>
      <c r="F36" s="43"/>
      <c r="G36" s="43"/>
      <c r="H36" s="43"/>
      <c r="I36" s="42"/>
      <c r="J36" s="14"/>
      <c r="K36" s="44"/>
      <c r="L36" s="44"/>
      <c r="M36" s="44"/>
      <c r="N36" s="44"/>
      <c r="O36" s="44"/>
      <c r="P36" s="44"/>
      <c r="Q36" s="4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42"/>
      <c r="AY36" s="8"/>
    </row>
    <row r="37" spans="1:51" ht="5.0999999999999996" customHeight="1">
      <c r="A37" s="40"/>
      <c r="B37" s="8"/>
      <c r="C37" s="8"/>
      <c r="D37" s="8"/>
      <c r="E37" s="8"/>
      <c r="F37" s="8"/>
      <c r="G37" s="8"/>
      <c r="H37" s="8"/>
      <c r="I37" s="39"/>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39"/>
      <c r="AY37" s="8"/>
    </row>
    <row r="38" spans="1:51" ht="13.5" customHeight="1">
      <c r="A38" s="40"/>
      <c r="B38" s="208" t="s">
        <v>40</v>
      </c>
      <c r="C38" s="208"/>
      <c r="D38" s="208"/>
      <c r="E38" s="208"/>
      <c r="F38" s="208"/>
      <c r="G38" s="208"/>
      <c r="H38" s="208"/>
      <c r="I38" s="39"/>
      <c r="J38" s="8"/>
      <c r="K38" s="210" t="str">
        <f>IF($K$28="","",VLOOKUP($K$28,DATA!$A$2:$F$9,4,FALSE))</f>
        <v/>
      </c>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39"/>
      <c r="AY38" s="8"/>
    </row>
    <row r="39" spans="1:51">
      <c r="A39" s="40"/>
      <c r="B39" s="208"/>
      <c r="C39" s="208"/>
      <c r="D39" s="208"/>
      <c r="E39" s="208"/>
      <c r="F39" s="208"/>
      <c r="G39" s="208"/>
      <c r="H39" s="208"/>
      <c r="I39" s="39"/>
      <c r="J39" s="8"/>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39"/>
      <c r="AY39" s="8"/>
    </row>
    <row r="40" spans="1:51">
      <c r="A40" s="40"/>
      <c r="B40" s="208"/>
      <c r="C40" s="208"/>
      <c r="D40" s="208"/>
      <c r="E40" s="208"/>
      <c r="F40" s="208"/>
      <c r="G40" s="208"/>
      <c r="H40" s="208"/>
      <c r="I40" s="39"/>
      <c r="J40" s="8"/>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39"/>
      <c r="AY40" s="8"/>
    </row>
    <row r="41" spans="1:51" ht="5.0999999999999996" customHeight="1">
      <c r="A41" s="41"/>
      <c r="B41" s="43"/>
      <c r="C41" s="43"/>
      <c r="D41" s="43"/>
      <c r="E41" s="43"/>
      <c r="F41" s="43"/>
      <c r="G41" s="43"/>
      <c r="H41" s="43"/>
      <c r="I41" s="42"/>
      <c r="J41" s="14"/>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42"/>
      <c r="AY41" s="8"/>
    </row>
    <row r="42" spans="1:51" ht="5.0999999999999996" customHeight="1">
      <c r="A42" s="40"/>
      <c r="B42" s="8"/>
      <c r="C42" s="8"/>
      <c r="D42" s="8"/>
      <c r="E42" s="8"/>
      <c r="F42" s="8"/>
      <c r="G42" s="8"/>
      <c r="H42" s="8"/>
      <c r="I42" s="39"/>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39"/>
      <c r="AY42" s="8"/>
    </row>
    <row r="43" spans="1:51" ht="13.5" customHeight="1">
      <c r="A43" s="40"/>
      <c r="B43" s="208" t="s">
        <v>41</v>
      </c>
      <c r="C43" s="208"/>
      <c r="D43" s="208"/>
      <c r="E43" s="208"/>
      <c r="F43" s="208"/>
      <c r="G43" s="208"/>
      <c r="H43" s="208"/>
      <c r="I43" s="39"/>
      <c r="J43" s="8"/>
      <c r="K43" s="213" t="s">
        <v>53</v>
      </c>
      <c r="L43" s="213"/>
      <c r="M43" s="8"/>
      <c r="N43" s="214" t="str">
        <f>IF($K$28="","",VLOOKUP($K$28,DATA!$A$2:$F$9,5,FALSE))</f>
        <v/>
      </c>
      <c r="O43" s="214"/>
      <c r="P43" s="214"/>
      <c r="Q43" s="214"/>
      <c r="R43" s="214"/>
      <c r="S43" s="214"/>
      <c r="T43" s="214"/>
      <c r="U43" s="214"/>
      <c r="V43" s="214"/>
      <c r="W43" s="214"/>
      <c r="X43" s="214"/>
      <c r="Y43" s="8"/>
      <c r="Z43" s="213" t="s">
        <v>57</v>
      </c>
      <c r="AA43" s="213"/>
      <c r="AB43" s="8"/>
      <c r="AC43" s="213" t="s">
        <v>54</v>
      </c>
      <c r="AD43" s="213"/>
      <c r="AE43" s="8"/>
      <c r="AF43" s="214" t="str">
        <f>IF($K$28="","",VLOOKUP($K$28,DATA!$A$2:$F$9,6,FALSE))</f>
        <v/>
      </c>
      <c r="AG43" s="214"/>
      <c r="AH43" s="214"/>
      <c r="AI43" s="214"/>
      <c r="AJ43" s="214"/>
      <c r="AK43" s="214"/>
      <c r="AL43" s="214"/>
      <c r="AM43" s="214"/>
      <c r="AN43" s="214"/>
      <c r="AO43" s="214"/>
      <c r="AP43" s="214"/>
      <c r="AQ43" s="8"/>
      <c r="AR43" s="8"/>
      <c r="AS43" s="8"/>
      <c r="AT43" s="8"/>
      <c r="AU43" s="8"/>
      <c r="AV43" s="8"/>
      <c r="AW43" s="8"/>
      <c r="AX43" s="39"/>
      <c r="AY43" s="8"/>
    </row>
    <row r="44" spans="1:51">
      <c r="A44" s="40"/>
      <c r="B44" s="208"/>
      <c r="C44" s="208"/>
      <c r="D44" s="208"/>
      <c r="E44" s="208"/>
      <c r="F44" s="208"/>
      <c r="G44" s="208"/>
      <c r="H44" s="208"/>
      <c r="I44" s="39"/>
      <c r="J44" s="8"/>
      <c r="K44" s="213"/>
      <c r="L44" s="213"/>
      <c r="M44" s="8"/>
      <c r="N44" s="214"/>
      <c r="O44" s="214"/>
      <c r="P44" s="214"/>
      <c r="Q44" s="214"/>
      <c r="R44" s="214"/>
      <c r="S44" s="214"/>
      <c r="T44" s="214"/>
      <c r="U44" s="214"/>
      <c r="V44" s="214"/>
      <c r="W44" s="214"/>
      <c r="X44" s="214"/>
      <c r="Y44" s="8"/>
      <c r="Z44" s="213"/>
      <c r="AA44" s="213"/>
      <c r="AB44" s="8"/>
      <c r="AC44" s="213"/>
      <c r="AD44" s="213"/>
      <c r="AE44" s="8"/>
      <c r="AF44" s="214"/>
      <c r="AG44" s="214"/>
      <c r="AH44" s="214"/>
      <c r="AI44" s="214"/>
      <c r="AJ44" s="214"/>
      <c r="AK44" s="214"/>
      <c r="AL44" s="214"/>
      <c r="AM44" s="214"/>
      <c r="AN44" s="214"/>
      <c r="AO44" s="214"/>
      <c r="AP44" s="214"/>
      <c r="AQ44" s="8"/>
      <c r="AR44" s="8"/>
      <c r="AS44" s="8"/>
      <c r="AT44" s="8"/>
      <c r="AU44" s="8"/>
      <c r="AV44" s="8"/>
      <c r="AW44" s="8"/>
      <c r="AX44" s="39"/>
      <c r="AY44" s="8"/>
    </row>
    <row r="45" spans="1:51">
      <c r="A45" s="40"/>
      <c r="B45" s="208"/>
      <c r="C45" s="208"/>
      <c r="D45" s="208"/>
      <c r="E45" s="208"/>
      <c r="F45" s="208"/>
      <c r="G45" s="208"/>
      <c r="H45" s="208"/>
      <c r="I45" s="39"/>
      <c r="J45" s="8"/>
      <c r="K45" s="213"/>
      <c r="L45" s="213"/>
      <c r="M45" s="8"/>
      <c r="N45" s="214"/>
      <c r="O45" s="214"/>
      <c r="P45" s="214"/>
      <c r="Q45" s="214"/>
      <c r="R45" s="214"/>
      <c r="S45" s="214"/>
      <c r="T45" s="214"/>
      <c r="U45" s="214"/>
      <c r="V45" s="214"/>
      <c r="W45" s="214"/>
      <c r="X45" s="214"/>
      <c r="Y45" s="8"/>
      <c r="Z45" s="213"/>
      <c r="AA45" s="213"/>
      <c r="AB45" s="8"/>
      <c r="AC45" s="213"/>
      <c r="AD45" s="213"/>
      <c r="AE45" s="8"/>
      <c r="AF45" s="214"/>
      <c r="AG45" s="214"/>
      <c r="AH45" s="214"/>
      <c r="AI45" s="214"/>
      <c r="AJ45" s="214"/>
      <c r="AK45" s="214"/>
      <c r="AL45" s="214"/>
      <c r="AM45" s="214"/>
      <c r="AN45" s="214"/>
      <c r="AO45" s="214"/>
      <c r="AP45" s="214"/>
      <c r="AQ45" s="8"/>
      <c r="AR45" s="8"/>
      <c r="AS45" s="8"/>
      <c r="AT45" s="8"/>
      <c r="AU45" s="8"/>
      <c r="AV45" s="8"/>
      <c r="AW45" s="8"/>
      <c r="AX45" s="39"/>
      <c r="AY45" s="8"/>
    </row>
    <row r="46" spans="1:51" ht="5.0999999999999996" customHeight="1">
      <c r="A46" s="41"/>
      <c r="B46" s="43"/>
      <c r="C46" s="43"/>
      <c r="D46" s="43"/>
      <c r="E46" s="43"/>
      <c r="F46" s="43"/>
      <c r="G46" s="43"/>
      <c r="H46" s="43"/>
      <c r="I46" s="42"/>
      <c r="J46" s="14"/>
      <c r="K46" s="44"/>
      <c r="L46" s="44"/>
      <c r="M46" s="44"/>
      <c r="N46" s="44"/>
      <c r="O46" s="44"/>
      <c r="P46" s="44"/>
      <c r="Q46" s="4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42"/>
      <c r="AY46" s="8"/>
    </row>
    <row r="47" spans="1:51" ht="5.0999999999999996" customHeight="1">
      <c r="A47" s="40"/>
      <c r="B47" s="8"/>
      <c r="C47" s="8"/>
      <c r="D47" s="8"/>
      <c r="E47" s="8"/>
      <c r="F47" s="8"/>
      <c r="G47" s="8"/>
      <c r="H47" s="8"/>
      <c r="I47" s="39"/>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39"/>
      <c r="AY47" s="8"/>
    </row>
    <row r="48" spans="1:51" ht="13.5" customHeight="1">
      <c r="A48" s="40"/>
      <c r="B48" s="208" t="s">
        <v>42</v>
      </c>
      <c r="C48" s="208"/>
      <c r="D48" s="208"/>
      <c r="E48" s="208"/>
      <c r="F48" s="208"/>
      <c r="G48" s="208"/>
      <c r="H48" s="208"/>
      <c r="I48" s="39"/>
      <c r="J48" s="8"/>
      <c r="K48" s="209" t="str">
        <f>$N$43</f>
        <v/>
      </c>
      <c r="L48" s="209"/>
      <c r="M48" s="209"/>
      <c r="N48" s="209"/>
      <c r="O48" s="209"/>
      <c r="P48" s="209"/>
      <c r="Q48" s="209"/>
      <c r="R48" s="209"/>
      <c r="S48" s="209"/>
      <c r="T48" s="209"/>
      <c r="U48" s="209"/>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39"/>
      <c r="AY48" s="8"/>
    </row>
    <row r="49" spans="1:51">
      <c r="A49" s="40"/>
      <c r="B49" s="208"/>
      <c r="C49" s="208"/>
      <c r="D49" s="208"/>
      <c r="E49" s="208"/>
      <c r="F49" s="208"/>
      <c r="G49" s="208"/>
      <c r="H49" s="208"/>
      <c r="I49" s="39"/>
      <c r="J49" s="8"/>
      <c r="K49" s="209"/>
      <c r="L49" s="209"/>
      <c r="M49" s="209"/>
      <c r="N49" s="209"/>
      <c r="O49" s="209"/>
      <c r="P49" s="209"/>
      <c r="Q49" s="209"/>
      <c r="R49" s="209"/>
      <c r="S49" s="209"/>
      <c r="T49" s="209"/>
      <c r="U49" s="209"/>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39"/>
      <c r="AY49" s="8"/>
    </row>
    <row r="50" spans="1:51">
      <c r="A50" s="40"/>
      <c r="B50" s="208"/>
      <c r="C50" s="208"/>
      <c r="D50" s="208"/>
      <c r="E50" s="208"/>
      <c r="F50" s="208"/>
      <c r="G50" s="208"/>
      <c r="H50" s="208"/>
      <c r="I50" s="39"/>
      <c r="J50" s="8"/>
      <c r="K50" s="209"/>
      <c r="L50" s="209"/>
      <c r="M50" s="209"/>
      <c r="N50" s="209"/>
      <c r="O50" s="209"/>
      <c r="P50" s="209"/>
      <c r="Q50" s="209"/>
      <c r="R50" s="209"/>
      <c r="S50" s="209"/>
      <c r="T50" s="209"/>
      <c r="U50" s="209"/>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39"/>
      <c r="AY50" s="8"/>
    </row>
    <row r="51" spans="1:51" ht="5.0999999999999996" customHeight="1">
      <c r="A51" s="41"/>
      <c r="B51" s="43"/>
      <c r="C51" s="43"/>
      <c r="D51" s="43"/>
      <c r="E51" s="43"/>
      <c r="F51" s="43"/>
      <c r="G51" s="43"/>
      <c r="H51" s="43"/>
      <c r="I51" s="42"/>
      <c r="J51" s="14"/>
      <c r="K51" s="44"/>
      <c r="L51" s="44"/>
      <c r="M51" s="44"/>
      <c r="N51" s="44"/>
      <c r="O51" s="44"/>
      <c r="P51" s="44"/>
      <c r="Q51" s="4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42"/>
      <c r="AY51" s="8"/>
    </row>
    <row r="52" spans="1:51" ht="5.0999999999999996" customHeight="1">
      <c r="A52" s="40"/>
      <c r="B52" s="8"/>
      <c r="C52" s="8"/>
      <c r="D52" s="8"/>
      <c r="E52" s="8"/>
      <c r="F52" s="8"/>
      <c r="G52" s="8"/>
      <c r="H52" s="8"/>
      <c r="I52" s="39"/>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39"/>
      <c r="AY52" s="8"/>
    </row>
    <row r="53" spans="1:51" ht="13.5" customHeight="1">
      <c r="A53" s="40"/>
      <c r="B53" s="208" t="s">
        <v>43</v>
      </c>
      <c r="C53" s="208"/>
      <c r="D53" s="208"/>
      <c r="E53" s="208"/>
      <c r="F53" s="208"/>
      <c r="G53" s="208"/>
      <c r="H53" s="208"/>
      <c r="I53" s="39"/>
      <c r="J53" s="8"/>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39"/>
      <c r="AY53" s="8"/>
    </row>
    <row r="54" spans="1:51">
      <c r="A54" s="40"/>
      <c r="B54" s="208"/>
      <c r="C54" s="208"/>
      <c r="D54" s="208"/>
      <c r="E54" s="208"/>
      <c r="F54" s="208"/>
      <c r="G54" s="208"/>
      <c r="H54" s="208"/>
      <c r="I54" s="39"/>
      <c r="J54" s="8"/>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39"/>
      <c r="AY54" s="8"/>
    </row>
    <row r="55" spans="1:51">
      <c r="A55" s="40"/>
      <c r="B55" s="208"/>
      <c r="C55" s="208"/>
      <c r="D55" s="208"/>
      <c r="E55" s="208"/>
      <c r="F55" s="208"/>
      <c r="G55" s="208"/>
      <c r="H55" s="208"/>
      <c r="I55" s="39"/>
      <c r="J55" s="8"/>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39"/>
      <c r="AY55" s="8"/>
    </row>
    <row r="56" spans="1:51" ht="5.0999999999999996" customHeight="1">
      <c r="A56" s="41"/>
      <c r="B56" s="14"/>
      <c r="C56" s="14"/>
      <c r="D56" s="14"/>
      <c r="E56" s="14"/>
      <c r="F56" s="14"/>
      <c r="G56" s="14"/>
      <c r="H56" s="14"/>
      <c r="I56" s="42"/>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42"/>
      <c r="AY56" s="8"/>
    </row>
  </sheetData>
  <sheetProtection selectLockedCells="1"/>
  <mergeCells count="33">
    <mergeCell ref="A2:AX3"/>
    <mergeCell ref="S14:Z14"/>
    <mergeCell ref="AC14:AX15"/>
    <mergeCell ref="S17:Z17"/>
    <mergeCell ref="AC17:AX18"/>
    <mergeCell ref="AJ6:AL6"/>
    <mergeCell ref="AM6:AN6"/>
    <mergeCell ref="AO6:AP6"/>
    <mergeCell ref="AQ6:AR6"/>
    <mergeCell ref="AS6:AT6"/>
    <mergeCell ref="AU6:AV6"/>
    <mergeCell ref="AJ33:AV35"/>
    <mergeCell ref="K33:AI35"/>
    <mergeCell ref="AW6:AX6"/>
    <mergeCell ref="S20:Z20"/>
    <mergeCell ref="AC20:AS21"/>
    <mergeCell ref="AT20:AV21"/>
    <mergeCell ref="B48:H50"/>
    <mergeCell ref="K48:U50"/>
    <mergeCell ref="B53:H55"/>
    <mergeCell ref="A24:AX24"/>
    <mergeCell ref="K38:AW41"/>
    <mergeCell ref="K53:AW55"/>
    <mergeCell ref="B38:H40"/>
    <mergeCell ref="B43:H45"/>
    <mergeCell ref="K43:L45"/>
    <mergeCell ref="N43:X45"/>
    <mergeCell ref="Z43:AA45"/>
    <mergeCell ref="AC43:AD45"/>
    <mergeCell ref="AF43:AP45"/>
    <mergeCell ref="B28:H30"/>
    <mergeCell ref="K28:Q30"/>
    <mergeCell ref="B33:H35"/>
  </mergeCells>
  <phoneticPr fontId="2"/>
  <conditionalFormatting sqref="N43:X45">
    <cfRule type="cellIs" dxfId="21" priority="1" operator="between">
      <formula>43586</formula>
      <formula>43830</formula>
    </cfRule>
  </conditionalFormatting>
  <conditionalFormatting sqref="AM6:AN6">
    <cfRule type="expression" dxfId="20" priority="2">
      <formula>$AM$6=1</formula>
    </cfRule>
    <cfRule type="expression" dxfId="19" priority="3">
      <formula>$AM$2=1</formula>
    </cfRule>
  </conditionalFormatting>
  <conditionalFormatting sqref="K48">
    <cfRule type="cellIs" dxfId="18" priority="6" operator="between">
      <formula>43586</formula>
      <formula>43830</formula>
    </cfRule>
  </conditionalFormatting>
  <dataValidations count="6">
    <dataValidation type="whole" imeMode="off" allowBlank="1" showInputMessage="1" showErrorMessage="1" sqref="AQ6:AR6">
      <formula1>1</formula1>
      <formula2>12</formula2>
    </dataValidation>
    <dataValidation type="whole" imeMode="off" allowBlank="1" showInputMessage="1" showErrorMessage="1" sqref="AM6:AN6">
      <formula1>1</formula1>
      <formula2>99</formula2>
    </dataValidation>
    <dataValidation imeMode="hiragana" allowBlank="1" showInputMessage="1" showErrorMessage="1" sqref="AC14:AY15 AC17:AY18 K38:AW41 K53:AW55 AY19:AY22 AC20 AW20:AX21"/>
    <dataValidation imeMode="off" allowBlank="1" showInputMessage="1" showErrorMessage="1" sqref="N43:X45 AF43:AP45 K48:U50 AJ33"/>
    <dataValidation errorStyle="information" imeMode="hiragana" allowBlank="1" showInputMessage="1" showErrorMessage="1" errorTitle="確認" error="リストにない元号ですが、よろしいですか？" sqref="AJ6:AL6"/>
    <dataValidation type="whole" imeMode="off" allowBlank="1" showInputMessage="1" showErrorMessage="1" sqref="AU6:AV6">
      <formula1>1</formula1>
      <formula2>30</formula2>
    </dataValidation>
  </dataValidations>
  <printOptions horizontalCentered="1"/>
  <pageMargins left="0.98425196850393704" right="0.98425196850393704" top="1.5748031496062993" bottom="1.5748031496062993" header="0" footer="0"/>
  <pageSetup paperSize="9" orientation="portrait" blackAndWhite="1" horizontalDpi="4294967294" verticalDpi="4294967294" r:id="rId1"/>
  <drawing r:id="rId2"/>
  <legacyDrawing r:id="rId3"/>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DATA!$A$2:$A$9</xm:f>
          </x14:formula1>
          <xm:sqref>K28:Q30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BA59"/>
  <sheetViews>
    <sheetView showGridLines="0" view="pageBreakPreview" topLeftCell="A16" zoomScaleNormal="100" zoomScaleSheetLayoutView="100" workbookViewId="0">
      <selection activeCell="N25" sqref="N25:T26"/>
    </sheetView>
  </sheetViews>
  <sheetFormatPr defaultRowHeight="13.5"/>
  <cols>
    <col min="1" max="51" width="1.625" style="1" customWidth="1"/>
    <col min="52" max="53" width="9" style="19"/>
    <col min="54" max="16384" width="9" style="1"/>
  </cols>
  <sheetData>
    <row r="1" spans="1:51" ht="15" customHeight="1"/>
    <row r="2" spans="1:51" ht="15" customHeight="1">
      <c r="AJ2" s="160" t="s">
        <v>3</v>
      </c>
      <c r="AK2" s="160"/>
      <c r="AL2" s="160"/>
      <c r="AM2" s="157">
        <v>7</v>
      </c>
      <c r="AN2" s="157"/>
      <c r="AO2" s="180" t="s">
        <v>2</v>
      </c>
      <c r="AP2" s="180"/>
      <c r="AQ2" s="157">
        <v>11</v>
      </c>
      <c r="AR2" s="157"/>
      <c r="AS2" s="180" t="s">
        <v>1</v>
      </c>
      <c r="AT2" s="180"/>
      <c r="AU2" s="157" t="str">
        <f>IF(着手届!$AU$6="","",着手届!$AU$6)</f>
        <v/>
      </c>
      <c r="AV2" s="157"/>
      <c r="AW2" s="155" t="s">
        <v>0</v>
      </c>
      <c r="AX2" s="155"/>
      <c r="AY2" s="115"/>
    </row>
    <row r="3" spans="1:51" ht="15" customHeight="1"/>
    <row r="4" spans="1:51" ht="15" customHeight="1">
      <c r="A4" s="1" t="s">
        <v>236</v>
      </c>
    </row>
    <row r="5" spans="1:51" ht="15" customHeight="1"/>
    <row r="6" spans="1:51" ht="15" customHeight="1"/>
    <row r="7" spans="1:51" ht="15" customHeight="1"/>
    <row r="8" spans="1:51" ht="15" customHeight="1">
      <c r="M8" s="1" t="s">
        <v>44</v>
      </c>
      <c r="S8" s="163" t="s">
        <v>37</v>
      </c>
      <c r="T8" s="163"/>
      <c r="U8" s="163"/>
      <c r="V8" s="163"/>
      <c r="W8" s="163"/>
      <c r="X8" s="163"/>
      <c r="Y8" s="163"/>
      <c r="Z8" s="163"/>
      <c r="AC8" s="182" t="str">
        <f>IF(申込書!$AC$8="","",申込書!$AC$8)</f>
        <v/>
      </c>
      <c r="AD8" s="182"/>
      <c r="AE8" s="182"/>
      <c r="AF8" s="182"/>
      <c r="AG8" s="182"/>
      <c r="AH8" s="182"/>
      <c r="AI8" s="182"/>
      <c r="AJ8" s="182"/>
      <c r="AK8" s="182"/>
      <c r="AL8" s="182"/>
      <c r="AM8" s="182"/>
      <c r="AN8" s="182"/>
      <c r="AO8" s="182"/>
      <c r="AP8" s="182"/>
      <c r="AQ8" s="182"/>
      <c r="AR8" s="182"/>
      <c r="AS8" s="182"/>
      <c r="AT8" s="182"/>
      <c r="AU8" s="182"/>
      <c r="AV8" s="182"/>
      <c r="AW8" s="182"/>
      <c r="AX8" s="182"/>
      <c r="AY8" s="116"/>
    </row>
    <row r="9" spans="1:51" ht="15" customHeight="1">
      <c r="AC9" s="182"/>
      <c r="AD9" s="182"/>
      <c r="AE9" s="182"/>
      <c r="AF9" s="182"/>
      <c r="AG9" s="182"/>
      <c r="AH9" s="182"/>
      <c r="AI9" s="182"/>
      <c r="AJ9" s="182"/>
      <c r="AK9" s="182"/>
      <c r="AL9" s="182"/>
      <c r="AM9" s="182"/>
      <c r="AN9" s="182"/>
      <c r="AO9" s="182"/>
      <c r="AP9" s="182"/>
      <c r="AQ9" s="182"/>
      <c r="AR9" s="182"/>
      <c r="AS9" s="182"/>
      <c r="AT9" s="182"/>
      <c r="AU9" s="182"/>
      <c r="AV9" s="182"/>
      <c r="AW9" s="182"/>
      <c r="AX9" s="182"/>
      <c r="AY9" s="116"/>
    </row>
    <row r="10" spans="1:51" ht="15" customHeight="1">
      <c r="AC10" s="85"/>
      <c r="AD10" s="85"/>
      <c r="AE10" s="85"/>
      <c r="AF10" s="85"/>
      <c r="AG10" s="85"/>
      <c r="AH10" s="85"/>
      <c r="AI10" s="85"/>
      <c r="AJ10" s="85"/>
      <c r="AK10" s="85"/>
      <c r="AL10" s="85"/>
      <c r="AM10" s="85"/>
      <c r="AN10" s="85"/>
      <c r="AO10" s="85"/>
      <c r="AP10" s="85"/>
      <c r="AQ10" s="85"/>
      <c r="AR10" s="85"/>
      <c r="AS10" s="85"/>
      <c r="AT10" s="85"/>
      <c r="AU10" s="85"/>
      <c r="AV10" s="85"/>
      <c r="AW10" s="85"/>
      <c r="AX10" s="85"/>
      <c r="AY10" s="85"/>
    </row>
    <row r="11" spans="1:51" ht="15" customHeight="1">
      <c r="S11" s="163" t="s">
        <v>4</v>
      </c>
      <c r="T11" s="163"/>
      <c r="U11" s="163"/>
      <c r="V11" s="163"/>
      <c r="W11" s="163"/>
      <c r="X11" s="163"/>
      <c r="Y11" s="163"/>
      <c r="Z11" s="163"/>
      <c r="AC11" s="182" t="str">
        <f>IF(申込書!$AC$11="","",申込書!$AC$11)</f>
        <v/>
      </c>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16"/>
    </row>
    <row r="12" spans="1:51" ht="15" customHeight="1">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16"/>
    </row>
    <row r="13" spans="1:51" ht="15" customHeight="1">
      <c r="AC13" s="85"/>
      <c r="AD13" s="85"/>
      <c r="AE13" s="85"/>
      <c r="AF13" s="85"/>
      <c r="AG13" s="85"/>
      <c r="AH13" s="85"/>
      <c r="AI13" s="85"/>
      <c r="AJ13" s="85"/>
      <c r="AK13" s="85"/>
      <c r="AL13" s="85"/>
      <c r="AM13" s="85"/>
      <c r="AN13" s="85"/>
      <c r="AO13" s="85"/>
      <c r="AP13" s="85"/>
      <c r="AQ13" s="85"/>
      <c r="AR13" s="85"/>
      <c r="AS13" s="85"/>
      <c r="AT13" s="85"/>
      <c r="AU13" s="85"/>
      <c r="AV13" s="85"/>
      <c r="AW13" s="85"/>
      <c r="AX13" s="85"/>
      <c r="AY13" s="85"/>
    </row>
    <row r="14" spans="1:51" ht="15" customHeight="1">
      <c r="S14" s="163" t="s">
        <v>19</v>
      </c>
      <c r="T14" s="163"/>
      <c r="U14" s="163"/>
      <c r="V14" s="163"/>
      <c r="W14" s="163"/>
      <c r="X14" s="163"/>
      <c r="Y14" s="163"/>
      <c r="Z14" s="163"/>
      <c r="AC14" s="179" t="str">
        <f>IF(着手届!$AC$20="","",着手届!$AC$20&amp;"　㊞")</f>
        <v/>
      </c>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17"/>
    </row>
    <row r="15" spans="1:51" ht="15" customHeight="1">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17"/>
    </row>
    <row r="16" spans="1:51" ht="15" customHeight="1"/>
    <row r="17" spans="1:51" ht="15" customHeight="1"/>
    <row r="18" spans="1:51" ht="15" customHeight="1">
      <c r="A18" s="220" t="s">
        <v>45</v>
      </c>
      <c r="B18" s="220"/>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118"/>
    </row>
    <row r="19" spans="1:51" ht="15" customHeight="1">
      <c r="A19" s="220"/>
      <c r="B19" s="220"/>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118"/>
    </row>
    <row r="20" spans="1:51" ht="15" customHeight="1"/>
    <row r="21" spans="1:51" ht="15" customHeight="1"/>
    <row r="22" spans="1:51" ht="15" customHeight="1">
      <c r="A22" s="154" t="s">
        <v>46</v>
      </c>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13"/>
    </row>
    <row r="23" spans="1:51" ht="1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113"/>
    </row>
    <row r="24" spans="1:51" ht="5.0999999999999996" customHeight="1">
      <c r="A24" s="37"/>
      <c r="B24" s="16"/>
      <c r="C24" s="16"/>
      <c r="D24" s="16"/>
      <c r="E24" s="16"/>
      <c r="F24" s="16"/>
      <c r="G24" s="16"/>
      <c r="H24" s="16"/>
      <c r="I24" s="16"/>
      <c r="J24" s="16"/>
      <c r="K24" s="16"/>
      <c r="L24" s="38"/>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38"/>
      <c r="AY24" s="8"/>
    </row>
    <row r="25" spans="1:51" ht="15" customHeight="1">
      <c r="A25" s="40"/>
      <c r="B25" s="223" t="s">
        <v>9</v>
      </c>
      <c r="C25" s="223"/>
      <c r="D25" s="223"/>
      <c r="E25" s="223"/>
      <c r="F25" s="223"/>
      <c r="G25" s="223"/>
      <c r="H25" s="223"/>
      <c r="I25" s="223"/>
      <c r="J25" s="223"/>
      <c r="K25" s="223"/>
      <c r="L25" s="39"/>
      <c r="M25" s="8"/>
      <c r="N25" s="215"/>
      <c r="O25" s="215"/>
      <c r="P25" s="215"/>
      <c r="Q25" s="215"/>
      <c r="R25" s="215"/>
      <c r="S25" s="215"/>
      <c r="T25" s="215"/>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39"/>
      <c r="AY25" s="8"/>
    </row>
    <row r="26" spans="1:51" ht="15" customHeight="1">
      <c r="A26" s="40"/>
      <c r="B26" s="223"/>
      <c r="C26" s="223"/>
      <c r="D26" s="223"/>
      <c r="E26" s="223"/>
      <c r="F26" s="223"/>
      <c r="G26" s="223"/>
      <c r="H26" s="223"/>
      <c r="I26" s="223"/>
      <c r="J26" s="223"/>
      <c r="K26" s="223"/>
      <c r="L26" s="39"/>
      <c r="M26" s="8"/>
      <c r="N26" s="215"/>
      <c r="O26" s="215"/>
      <c r="P26" s="215"/>
      <c r="Q26" s="215"/>
      <c r="R26" s="215"/>
      <c r="S26" s="215"/>
      <c r="T26" s="215"/>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39"/>
      <c r="AY26" s="8"/>
    </row>
    <row r="27" spans="1:51" ht="5.0999999999999996" customHeight="1">
      <c r="A27" s="41"/>
      <c r="B27" s="14"/>
      <c r="C27" s="14"/>
      <c r="D27" s="14"/>
      <c r="E27" s="14"/>
      <c r="F27" s="14"/>
      <c r="G27" s="14"/>
      <c r="H27" s="14"/>
      <c r="I27" s="14"/>
      <c r="J27" s="14"/>
      <c r="K27" s="14"/>
      <c r="L27" s="42"/>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42"/>
      <c r="AY27" s="8"/>
    </row>
    <row r="28" spans="1:51" ht="5.0999999999999996" customHeight="1">
      <c r="A28" s="40"/>
      <c r="B28" s="8"/>
      <c r="C28" s="8"/>
      <c r="D28" s="8"/>
      <c r="E28" s="8"/>
      <c r="F28" s="8"/>
      <c r="G28" s="8"/>
      <c r="H28" s="8"/>
      <c r="I28" s="8"/>
      <c r="J28" s="8"/>
      <c r="K28" s="8"/>
      <c r="L28" s="39"/>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39"/>
      <c r="AY28" s="8"/>
    </row>
    <row r="29" spans="1:51" ht="15" customHeight="1">
      <c r="A29" s="40"/>
      <c r="B29" s="223" t="s">
        <v>56</v>
      </c>
      <c r="C29" s="223"/>
      <c r="D29" s="223"/>
      <c r="E29" s="223"/>
      <c r="F29" s="223"/>
      <c r="G29" s="223"/>
      <c r="H29" s="223"/>
      <c r="I29" s="223"/>
      <c r="J29" s="223"/>
      <c r="K29" s="223"/>
      <c r="L29" s="39"/>
      <c r="M29" s="8"/>
      <c r="N29" s="213" t="s">
        <v>248</v>
      </c>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6" t="str">
        <f>IF($N$25="","",VLOOKUP($N$25,DATA!$A$2:$F$9,4,FALSE))</f>
        <v/>
      </c>
      <c r="AN29" s="216"/>
      <c r="AO29" s="216"/>
      <c r="AP29" s="216"/>
      <c r="AQ29" s="216"/>
      <c r="AR29" s="216"/>
      <c r="AS29" s="216"/>
      <c r="AT29" s="216"/>
      <c r="AU29" s="216"/>
      <c r="AV29" s="216"/>
      <c r="AW29" s="216"/>
      <c r="AX29" s="256" t="s">
        <v>210</v>
      </c>
      <c r="AY29" s="8"/>
    </row>
    <row r="30" spans="1:51" ht="15" customHeight="1">
      <c r="A30" s="40"/>
      <c r="B30" s="223"/>
      <c r="C30" s="223"/>
      <c r="D30" s="223"/>
      <c r="E30" s="223"/>
      <c r="F30" s="223"/>
      <c r="G30" s="223"/>
      <c r="H30" s="223"/>
      <c r="I30" s="223"/>
      <c r="J30" s="223"/>
      <c r="K30" s="223"/>
      <c r="L30" s="39"/>
      <c r="M30" s="8"/>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6"/>
      <c r="AN30" s="216"/>
      <c r="AO30" s="216"/>
      <c r="AP30" s="216"/>
      <c r="AQ30" s="216"/>
      <c r="AR30" s="216"/>
      <c r="AS30" s="216"/>
      <c r="AT30" s="216"/>
      <c r="AU30" s="216"/>
      <c r="AV30" s="216"/>
      <c r="AW30" s="216"/>
      <c r="AX30" s="256"/>
      <c r="AY30" s="8"/>
    </row>
    <row r="31" spans="1:51" ht="5.0999999999999996" customHeight="1">
      <c r="A31" s="41"/>
      <c r="B31" s="14"/>
      <c r="C31" s="14"/>
      <c r="D31" s="14"/>
      <c r="E31" s="14"/>
      <c r="F31" s="14"/>
      <c r="G31" s="14"/>
      <c r="H31" s="14"/>
      <c r="I31" s="14"/>
      <c r="J31" s="14"/>
      <c r="K31" s="14"/>
      <c r="L31" s="42"/>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42"/>
      <c r="AY31" s="8"/>
    </row>
    <row r="32" spans="1:51" ht="5.0999999999999996" customHeight="1">
      <c r="A32" s="37"/>
      <c r="B32" s="16"/>
      <c r="C32" s="16"/>
      <c r="D32" s="16"/>
      <c r="E32" s="16"/>
      <c r="F32" s="16"/>
      <c r="G32" s="16"/>
      <c r="H32" s="16"/>
      <c r="I32" s="16"/>
      <c r="J32" s="16"/>
      <c r="K32" s="16"/>
      <c r="L32" s="38"/>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38"/>
      <c r="AY32" s="8"/>
    </row>
    <row r="33" spans="1:51" ht="15" customHeight="1">
      <c r="A33" s="40"/>
      <c r="B33" s="223" t="s">
        <v>40</v>
      </c>
      <c r="C33" s="223"/>
      <c r="D33" s="223"/>
      <c r="E33" s="223"/>
      <c r="F33" s="223"/>
      <c r="G33" s="223"/>
      <c r="H33" s="223"/>
      <c r="I33" s="223"/>
      <c r="J33" s="223"/>
      <c r="K33" s="223"/>
      <c r="L33" s="39"/>
      <c r="M33" s="17"/>
      <c r="N33" s="210" t="str">
        <f>IF($N$25="","",VLOOKUP($N$25,DATA!$A$2:$F$9,4,FALSE))</f>
        <v/>
      </c>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39"/>
      <c r="AY33" s="8"/>
    </row>
    <row r="34" spans="1:51" ht="15" customHeight="1">
      <c r="A34" s="40"/>
      <c r="B34" s="223"/>
      <c r="C34" s="223"/>
      <c r="D34" s="223"/>
      <c r="E34" s="223"/>
      <c r="F34" s="223"/>
      <c r="G34" s="223"/>
      <c r="H34" s="223"/>
      <c r="I34" s="223"/>
      <c r="J34" s="223"/>
      <c r="K34" s="223"/>
      <c r="L34" s="39"/>
      <c r="M34" s="17"/>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39"/>
      <c r="AY34" s="8"/>
    </row>
    <row r="35" spans="1:51" ht="5.0999999999999996" customHeight="1">
      <c r="A35" s="41"/>
      <c r="B35" s="14"/>
      <c r="C35" s="14"/>
      <c r="D35" s="14"/>
      <c r="E35" s="14"/>
      <c r="F35" s="14"/>
      <c r="G35" s="14"/>
      <c r="H35" s="14"/>
      <c r="I35" s="14"/>
      <c r="J35" s="14"/>
      <c r="K35" s="14"/>
      <c r="L35" s="42"/>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42"/>
      <c r="AY35" s="8"/>
    </row>
    <row r="36" spans="1:51" ht="5.0999999999999996" customHeight="1">
      <c r="A36" s="40"/>
      <c r="B36" s="8"/>
      <c r="C36" s="8"/>
      <c r="D36" s="8"/>
      <c r="E36" s="8"/>
      <c r="F36" s="8"/>
      <c r="G36" s="8"/>
      <c r="H36" s="8"/>
      <c r="I36" s="8"/>
      <c r="J36" s="8"/>
      <c r="K36" s="8"/>
      <c r="L36" s="39"/>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39"/>
      <c r="AY36" s="8"/>
    </row>
    <row r="37" spans="1:51" ht="15" customHeight="1">
      <c r="A37" s="40"/>
      <c r="B37" s="223" t="s">
        <v>52</v>
      </c>
      <c r="C37" s="223"/>
      <c r="D37" s="223"/>
      <c r="E37" s="223"/>
      <c r="F37" s="223"/>
      <c r="G37" s="223"/>
      <c r="H37" s="223"/>
      <c r="I37" s="223"/>
      <c r="J37" s="223"/>
      <c r="K37" s="223"/>
      <c r="L37" s="39"/>
      <c r="M37" s="8"/>
      <c r="N37" s="257"/>
      <c r="O37" s="257"/>
      <c r="P37" s="257"/>
      <c r="Q37" s="257"/>
      <c r="R37" s="257"/>
      <c r="S37" s="257"/>
      <c r="T37" s="257"/>
      <c r="U37" s="257"/>
      <c r="V37" s="257"/>
      <c r="W37" s="257"/>
      <c r="X37" s="257"/>
      <c r="Y37" s="257"/>
      <c r="Z37" s="257"/>
      <c r="AA37" s="257"/>
      <c r="AB37" s="257"/>
      <c r="AC37" s="257"/>
      <c r="AD37" s="257"/>
      <c r="AE37" s="8"/>
      <c r="AF37" s="8"/>
      <c r="AG37" s="8"/>
      <c r="AH37" s="8"/>
      <c r="AI37" s="8"/>
      <c r="AJ37" s="8"/>
      <c r="AK37" s="8"/>
      <c r="AL37" s="8"/>
      <c r="AM37" s="8"/>
      <c r="AN37" s="8"/>
      <c r="AO37" s="8"/>
      <c r="AP37" s="8"/>
      <c r="AQ37" s="8"/>
      <c r="AR37" s="8"/>
      <c r="AS37" s="8"/>
      <c r="AT37" s="8"/>
      <c r="AU37" s="8"/>
      <c r="AV37" s="8"/>
      <c r="AW37" s="8"/>
      <c r="AX37" s="39"/>
      <c r="AY37" s="8"/>
    </row>
    <row r="38" spans="1:51" ht="15" customHeight="1">
      <c r="A38" s="40"/>
      <c r="B38" s="223"/>
      <c r="C38" s="223"/>
      <c r="D38" s="223"/>
      <c r="E38" s="223"/>
      <c r="F38" s="223"/>
      <c r="G38" s="223"/>
      <c r="H38" s="223"/>
      <c r="I38" s="223"/>
      <c r="J38" s="223"/>
      <c r="K38" s="223"/>
      <c r="L38" s="39"/>
      <c r="M38" s="8"/>
      <c r="N38" s="257"/>
      <c r="O38" s="257"/>
      <c r="P38" s="257"/>
      <c r="Q38" s="257"/>
      <c r="R38" s="257"/>
      <c r="S38" s="257"/>
      <c r="T38" s="257"/>
      <c r="U38" s="257"/>
      <c r="V38" s="257"/>
      <c r="W38" s="257"/>
      <c r="X38" s="257"/>
      <c r="Y38" s="257"/>
      <c r="Z38" s="257"/>
      <c r="AA38" s="257"/>
      <c r="AB38" s="257"/>
      <c r="AC38" s="257"/>
      <c r="AD38" s="257"/>
      <c r="AE38" s="8"/>
      <c r="AF38" s="8"/>
      <c r="AG38" s="8"/>
      <c r="AH38" s="8"/>
      <c r="AI38" s="8"/>
      <c r="AJ38" s="8"/>
      <c r="AK38" s="8"/>
      <c r="AL38" s="8"/>
      <c r="AM38" s="8"/>
      <c r="AN38" s="8"/>
      <c r="AO38" s="8"/>
      <c r="AP38" s="8"/>
      <c r="AQ38" s="8"/>
      <c r="AR38" s="8"/>
      <c r="AS38" s="8"/>
      <c r="AT38" s="8"/>
      <c r="AU38" s="8"/>
      <c r="AV38" s="8"/>
      <c r="AW38" s="8"/>
      <c r="AX38" s="39"/>
      <c r="AY38" s="8"/>
    </row>
    <row r="39" spans="1:51" ht="5.0999999999999996" customHeight="1">
      <c r="A39" s="41"/>
      <c r="B39" s="45"/>
      <c r="C39" s="45"/>
      <c r="D39" s="45"/>
      <c r="E39" s="45"/>
      <c r="F39" s="45"/>
      <c r="G39" s="45"/>
      <c r="H39" s="45"/>
      <c r="I39" s="45"/>
      <c r="J39" s="45"/>
      <c r="K39" s="45"/>
      <c r="L39" s="42"/>
      <c r="M39" s="14"/>
      <c r="N39" s="46"/>
      <c r="O39" s="46"/>
      <c r="P39" s="46"/>
      <c r="Q39" s="46"/>
      <c r="R39" s="46"/>
      <c r="S39" s="46"/>
      <c r="T39" s="46"/>
      <c r="U39" s="46"/>
      <c r="V39" s="46"/>
      <c r="W39" s="46"/>
      <c r="X39" s="46"/>
      <c r="Y39" s="46"/>
      <c r="Z39" s="46"/>
      <c r="AA39" s="46"/>
      <c r="AB39" s="46"/>
      <c r="AC39" s="46"/>
      <c r="AD39" s="46"/>
      <c r="AE39" s="14"/>
      <c r="AF39" s="14"/>
      <c r="AG39" s="14"/>
      <c r="AH39" s="14"/>
      <c r="AI39" s="14"/>
      <c r="AJ39" s="14"/>
      <c r="AK39" s="14"/>
      <c r="AL39" s="14"/>
      <c r="AM39" s="14"/>
      <c r="AN39" s="14"/>
      <c r="AO39" s="14"/>
      <c r="AP39" s="14"/>
      <c r="AQ39" s="14"/>
      <c r="AR39" s="14"/>
      <c r="AS39" s="14"/>
      <c r="AT39" s="14"/>
      <c r="AU39" s="14"/>
      <c r="AV39" s="14"/>
      <c r="AW39" s="14"/>
      <c r="AX39" s="42"/>
      <c r="AY39" s="8"/>
    </row>
    <row r="40" spans="1:51" ht="5.0999999999999996" customHeight="1">
      <c r="A40" s="40"/>
      <c r="B40" s="8"/>
      <c r="C40" s="8"/>
      <c r="D40" s="8"/>
      <c r="E40" s="8"/>
      <c r="F40" s="8"/>
      <c r="G40" s="8"/>
      <c r="H40" s="8"/>
      <c r="I40" s="8"/>
      <c r="J40" s="8"/>
      <c r="K40" s="8"/>
      <c r="L40" s="39"/>
      <c r="M40" s="225" t="s">
        <v>61</v>
      </c>
      <c r="N40" s="226"/>
      <c r="O40" s="226"/>
      <c r="P40" s="226"/>
      <c r="Q40" s="226"/>
      <c r="R40" s="226"/>
      <c r="S40" s="226"/>
      <c r="T40" s="226"/>
      <c r="U40" s="226"/>
      <c r="V40" s="226"/>
      <c r="W40" s="226"/>
      <c r="X40" s="226"/>
      <c r="Y40" s="226"/>
      <c r="Z40" s="226"/>
      <c r="AA40" s="226"/>
      <c r="AB40" s="226"/>
      <c r="AC40" s="226"/>
      <c r="AD40" s="227"/>
      <c r="AE40" s="225" t="s">
        <v>64</v>
      </c>
      <c r="AF40" s="226"/>
      <c r="AG40" s="226"/>
      <c r="AH40" s="226"/>
      <c r="AI40" s="226"/>
      <c r="AJ40" s="227"/>
      <c r="AK40" s="226" t="s">
        <v>62</v>
      </c>
      <c r="AL40" s="226"/>
      <c r="AM40" s="226"/>
      <c r="AN40" s="226"/>
      <c r="AO40" s="226"/>
      <c r="AP40" s="226"/>
      <c r="AQ40" s="226"/>
      <c r="AR40" s="226"/>
      <c r="AS40" s="226"/>
      <c r="AT40" s="226"/>
      <c r="AU40" s="226"/>
      <c r="AV40" s="226"/>
      <c r="AW40" s="226"/>
      <c r="AX40" s="227"/>
      <c r="AY40" s="8"/>
    </row>
    <row r="41" spans="1:51" ht="15" customHeight="1">
      <c r="A41" s="40"/>
      <c r="B41" s="224" t="s">
        <v>58</v>
      </c>
      <c r="C41" s="224"/>
      <c r="D41" s="224"/>
      <c r="E41" s="224"/>
      <c r="F41" s="224"/>
      <c r="G41" s="224"/>
      <c r="H41" s="224"/>
      <c r="I41" s="224"/>
      <c r="J41" s="224"/>
      <c r="K41" s="224"/>
      <c r="L41" s="39"/>
      <c r="M41" s="228"/>
      <c r="N41" s="229"/>
      <c r="O41" s="229"/>
      <c r="P41" s="229"/>
      <c r="Q41" s="229"/>
      <c r="R41" s="229"/>
      <c r="S41" s="229"/>
      <c r="T41" s="229"/>
      <c r="U41" s="229"/>
      <c r="V41" s="229"/>
      <c r="W41" s="229"/>
      <c r="X41" s="229"/>
      <c r="Y41" s="229"/>
      <c r="Z41" s="229"/>
      <c r="AA41" s="229"/>
      <c r="AB41" s="229"/>
      <c r="AC41" s="229"/>
      <c r="AD41" s="230"/>
      <c r="AE41" s="228"/>
      <c r="AF41" s="229"/>
      <c r="AG41" s="229"/>
      <c r="AH41" s="229"/>
      <c r="AI41" s="229"/>
      <c r="AJ41" s="230"/>
      <c r="AK41" s="229"/>
      <c r="AL41" s="229"/>
      <c r="AM41" s="229"/>
      <c r="AN41" s="229"/>
      <c r="AO41" s="229"/>
      <c r="AP41" s="229"/>
      <c r="AQ41" s="229"/>
      <c r="AR41" s="229"/>
      <c r="AS41" s="229"/>
      <c r="AT41" s="229"/>
      <c r="AU41" s="229"/>
      <c r="AV41" s="229"/>
      <c r="AW41" s="229"/>
      <c r="AX41" s="230"/>
      <c r="AY41" s="8"/>
    </row>
    <row r="42" spans="1:51" ht="15" customHeight="1">
      <c r="A42" s="40"/>
      <c r="B42" s="224" t="s">
        <v>59</v>
      </c>
      <c r="C42" s="224"/>
      <c r="D42" s="224"/>
      <c r="E42" s="224"/>
      <c r="F42" s="224"/>
      <c r="G42" s="224"/>
      <c r="H42" s="224"/>
      <c r="I42" s="224"/>
      <c r="J42" s="224"/>
      <c r="K42" s="224"/>
      <c r="L42" s="39"/>
      <c r="M42" s="231"/>
      <c r="N42" s="232"/>
      <c r="O42" s="232"/>
      <c r="P42" s="232"/>
      <c r="Q42" s="232"/>
      <c r="R42" s="232"/>
      <c r="S42" s="232"/>
      <c r="T42" s="232"/>
      <c r="U42" s="232"/>
      <c r="V42" s="232"/>
      <c r="W42" s="232"/>
      <c r="X42" s="232"/>
      <c r="Y42" s="232"/>
      <c r="Z42" s="232"/>
      <c r="AA42" s="232"/>
      <c r="AB42" s="232"/>
      <c r="AC42" s="232"/>
      <c r="AD42" s="233"/>
      <c r="AE42" s="239"/>
      <c r="AF42" s="240"/>
      <c r="AG42" s="240"/>
      <c r="AH42" s="240"/>
      <c r="AI42" s="240"/>
      <c r="AJ42" s="241"/>
      <c r="AK42" s="248"/>
      <c r="AL42" s="248"/>
      <c r="AM42" s="248"/>
      <c r="AN42" s="248"/>
      <c r="AO42" s="248"/>
      <c r="AP42" s="248"/>
      <c r="AQ42" s="248"/>
      <c r="AR42" s="248"/>
      <c r="AS42" s="248"/>
      <c r="AT42" s="248"/>
      <c r="AU42" s="248"/>
      <c r="AV42" s="248"/>
      <c r="AW42" s="248"/>
      <c r="AX42" s="249"/>
      <c r="AY42" s="8"/>
    </row>
    <row r="43" spans="1:51" ht="15" customHeight="1">
      <c r="A43" s="40"/>
      <c r="B43" s="224" t="s">
        <v>60</v>
      </c>
      <c r="C43" s="224"/>
      <c r="D43" s="224"/>
      <c r="E43" s="224"/>
      <c r="F43" s="224"/>
      <c r="G43" s="224"/>
      <c r="H43" s="224"/>
      <c r="I43" s="224"/>
      <c r="J43" s="224"/>
      <c r="K43" s="224"/>
      <c r="L43" s="39"/>
      <c r="M43" s="234"/>
      <c r="N43" s="175"/>
      <c r="O43" s="175"/>
      <c r="P43" s="175"/>
      <c r="Q43" s="175"/>
      <c r="R43" s="175"/>
      <c r="S43" s="175"/>
      <c r="T43" s="175"/>
      <c r="U43" s="175"/>
      <c r="V43" s="175"/>
      <c r="W43" s="175"/>
      <c r="X43" s="175"/>
      <c r="Y43" s="175"/>
      <c r="Z43" s="175"/>
      <c r="AA43" s="175"/>
      <c r="AB43" s="175"/>
      <c r="AC43" s="175"/>
      <c r="AD43" s="235"/>
      <c r="AE43" s="242"/>
      <c r="AF43" s="243"/>
      <c r="AG43" s="243"/>
      <c r="AH43" s="243"/>
      <c r="AI43" s="243"/>
      <c r="AJ43" s="244"/>
      <c r="AK43" s="250"/>
      <c r="AL43" s="250"/>
      <c r="AM43" s="250"/>
      <c r="AN43" s="250"/>
      <c r="AO43" s="250"/>
      <c r="AP43" s="250"/>
      <c r="AQ43" s="250"/>
      <c r="AR43" s="250"/>
      <c r="AS43" s="250"/>
      <c r="AT43" s="250"/>
      <c r="AU43" s="250"/>
      <c r="AV43" s="250"/>
      <c r="AW43" s="250"/>
      <c r="AX43" s="251"/>
      <c r="AY43" s="8"/>
    </row>
    <row r="44" spans="1:51" ht="5.0999999999999996" customHeight="1">
      <c r="A44" s="41"/>
      <c r="B44" s="47"/>
      <c r="C44" s="47"/>
      <c r="D44" s="47"/>
      <c r="E44" s="47"/>
      <c r="F44" s="47"/>
      <c r="G44" s="47"/>
      <c r="H44" s="47"/>
      <c r="I44" s="47"/>
      <c r="J44" s="47"/>
      <c r="K44" s="47"/>
      <c r="L44" s="42"/>
      <c r="M44" s="236"/>
      <c r="N44" s="237"/>
      <c r="O44" s="237"/>
      <c r="P44" s="237"/>
      <c r="Q44" s="237"/>
      <c r="R44" s="237"/>
      <c r="S44" s="237"/>
      <c r="T44" s="237"/>
      <c r="U44" s="237"/>
      <c r="V44" s="237"/>
      <c r="W44" s="237"/>
      <c r="X44" s="237"/>
      <c r="Y44" s="237"/>
      <c r="Z44" s="237"/>
      <c r="AA44" s="237"/>
      <c r="AB44" s="237"/>
      <c r="AC44" s="237"/>
      <c r="AD44" s="238"/>
      <c r="AE44" s="245"/>
      <c r="AF44" s="246"/>
      <c r="AG44" s="246"/>
      <c r="AH44" s="246"/>
      <c r="AI44" s="246"/>
      <c r="AJ44" s="247"/>
      <c r="AK44" s="252"/>
      <c r="AL44" s="252"/>
      <c r="AM44" s="252"/>
      <c r="AN44" s="252"/>
      <c r="AO44" s="252"/>
      <c r="AP44" s="252"/>
      <c r="AQ44" s="252"/>
      <c r="AR44" s="252"/>
      <c r="AS44" s="252"/>
      <c r="AT44" s="252"/>
      <c r="AU44" s="252"/>
      <c r="AV44" s="252"/>
      <c r="AW44" s="252"/>
      <c r="AX44" s="253"/>
      <c r="AY44" s="8"/>
    </row>
    <row r="45" spans="1:51" ht="5.0999999999999996" customHeight="1">
      <c r="A45" s="40"/>
      <c r="B45" s="8"/>
      <c r="C45" s="8"/>
      <c r="D45" s="8"/>
      <c r="E45" s="8"/>
      <c r="F45" s="8"/>
      <c r="G45" s="8"/>
      <c r="H45" s="8"/>
      <c r="I45" s="8"/>
      <c r="J45" s="8"/>
      <c r="K45" s="8"/>
      <c r="L45" s="39"/>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39"/>
      <c r="AY45" s="8"/>
    </row>
    <row r="46" spans="1:51" ht="15" customHeight="1">
      <c r="A46" s="40"/>
      <c r="B46" s="224" t="s">
        <v>49</v>
      </c>
      <c r="C46" s="224"/>
      <c r="D46" s="224"/>
      <c r="E46" s="224"/>
      <c r="F46" s="224"/>
      <c r="G46" s="224"/>
      <c r="H46" s="224"/>
      <c r="I46" s="224"/>
      <c r="J46" s="224"/>
      <c r="K46" s="224"/>
      <c r="L46" s="39"/>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39"/>
      <c r="AY46" s="8"/>
    </row>
    <row r="47" spans="1:51" ht="15" customHeight="1">
      <c r="A47" s="40"/>
      <c r="B47" s="8"/>
      <c r="C47" s="254" t="s">
        <v>65</v>
      </c>
      <c r="D47" s="254"/>
      <c r="E47" s="254"/>
      <c r="F47" s="254"/>
      <c r="G47" s="254"/>
      <c r="H47" s="254"/>
      <c r="I47" s="254"/>
      <c r="J47" s="254"/>
      <c r="K47" s="254"/>
      <c r="L47" s="255"/>
      <c r="M47" s="8"/>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49"/>
      <c r="AY47" s="8"/>
    </row>
    <row r="48" spans="1:51" ht="15" customHeight="1">
      <c r="A48" s="40"/>
      <c r="B48" s="8"/>
      <c r="C48" s="254" t="s">
        <v>50</v>
      </c>
      <c r="D48" s="254"/>
      <c r="E48" s="254"/>
      <c r="F48" s="254"/>
      <c r="G48" s="254"/>
      <c r="H48" s="254"/>
      <c r="I48" s="254"/>
      <c r="J48" s="254"/>
      <c r="K48" s="254"/>
      <c r="L48" s="255"/>
      <c r="M48" s="8"/>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39"/>
      <c r="AY48" s="8"/>
    </row>
    <row r="49" spans="1:51" ht="15" customHeight="1">
      <c r="A49" s="40"/>
      <c r="B49" s="8"/>
      <c r="C49" s="254" t="s">
        <v>51</v>
      </c>
      <c r="D49" s="254"/>
      <c r="E49" s="254"/>
      <c r="F49" s="254"/>
      <c r="G49" s="254"/>
      <c r="H49" s="254"/>
      <c r="I49" s="254"/>
      <c r="J49" s="254"/>
      <c r="K49" s="254"/>
      <c r="L49" s="255"/>
      <c r="M49" s="8"/>
      <c r="N49" s="221"/>
      <c r="O49" s="221"/>
      <c r="P49" s="221"/>
      <c r="Q49" s="221"/>
      <c r="R49" s="221"/>
      <c r="S49" s="221"/>
      <c r="T49" s="221"/>
      <c r="U49" s="221"/>
      <c r="V49" s="221"/>
      <c r="W49" s="221"/>
      <c r="X49" s="221"/>
      <c r="Y49" s="221"/>
      <c r="Z49" s="221"/>
      <c r="AA49" s="50"/>
      <c r="AB49" s="50"/>
      <c r="AC49" s="50"/>
      <c r="AD49" s="50"/>
      <c r="AE49" s="50"/>
      <c r="AF49" s="50"/>
      <c r="AG49" s="50"/>
      <c r="AH49" s="50"/>
      <c r="AI49" s="50"/>
      <c r="AJ49" s="50"/>
      <c r="AK49" s="50"/>
      <c r="AL49" s="50"/>
      <c r="AM49" s="50"/>
      <c r="AN49" s="8"/>
      <c r="AO49" s="8"/>
      <c r="AP49" s="8"/>
      <c r="AQ49" s="8"/>
      <c r="AR49" s="8"/>
      <c r="AS49" s="8"/>
      <c r="AT49" s="8"/>
      <c r="AU49" s="8"/>
      <c r="AV49" s="8"/>
      <c r="AW49" s="8"/>
      <c r="AX49" s="39"/>
      <c r="AY49" s="8"/>
    </row>
    <row r="50" spans="1:51" ht="5.0999999999999996" customHeight="1">
      <c r="A50" s="41"/>
      <c r="B50" s="14"/>
      <c r="C50" s="14"/>
      <c r="D50" s="14"/>
      <c r="E50" s="14"/>
      <c r="F50" s="14"/>
      <c r="G50" s="14"/>
      <c r="H50" s="14"/>
      <c r="I50" s="14"/>
      <c r="J50" s="14"/>
      <c r="K50" s="14"/>
      <c r="L50" s="42"/>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42"/>
      <c r="AY50" s="8"/>
    </row>
    <row r="51" spans="1:51" ht="5.0999999999999996" customHeight="1">
      <c r="A51" s="40"/>
      <c r="B51" s="8"/>
      <c r="C51" s="8"/>
      <c r="D51" s="8"/>
      <c r="E51" s="8"/>
      <c r="F51" s="8"/>
      <c r="G51" s="8"/>
      <c r="H51" s="8"/>
      <c r="I51" s="8"/>
      <c r="J51" s="8"/>
      <c r="K51" s="8"/>
      <c r="L51" s="39"/>
      <c r="M51" s="225" t="s">
        <v>61</v>
      </c>
      <c r="N51" s="226"/>
      <c r="O51" s="226"/>
      <c r="P51" s="226"/>
      <c r="Q51" s="226"/>
      <c r="R51" s="226"/>
      <c r="S51" s="226"/>
      <c r="T51" s="226"/>
      <c r="U51" s="226"/>
      <c r="V51" s="226"/>
      <c r="W51" s="226"/>
      <c r="X51" s="226"/>
      <c r="Y51" s="226"/>
      <c r="Z51" s="226"/>
      <c r="AA51" s="226"/>
      <c r="AB51" s="226"/>
      <c r="AC51" s="226"/>
      <c r="AD51" s="227"/>
      <c r="AE51" s="225" t="s">
        <v>64</v>
      </c>
      <c r="AF51" s="226"/>
      <c r="AG51" s="226"/>
      <c r="AH51" s="226"/>
      <c r="AI51" s="226"/>
      <c r="AJ51" s="227"/>
      <c r="AK51" s="226" t="s">
        <v>62</v>
      </c>
      <c r="AL51" s="226"/>
      <c r="AM51" s="226"/>
      <c r="AN51" s="226"/>
      <c r="AO51" s="226"/>
      <c r="AP51" s="226"/>
      <c r="AQ51" s="226"/>
      <c r="AR51" s="226"/>
      <c r="AS51" s="226"/>
      <c r="AT51" s="226"/>
      <c r="AU51" s="226"/>
      <c r="AV51" s="226"/>
      <c r="AW51" s="226"/>
      <c r="AX51" s="227"/>
      <c r="AY51" s="8"/>
    </row>
    <row r="52" spans="1:51" ht="15" customHeight="1">
      <c r="A52" s="40"/>
      <c r="B52" s="224" t="s">
        <v>63</v>
      </c>
      <c r="C52" s="224"/>
      <c r="D52" s="224"/>
      <c r="E52" s="224"/>
      <c r="F52" s="224"/>
      <c r="G52" s="224"/>
      <c r="H52" s="224"/>
      <c r="I52" s="224"/>
      <c r="J52" s="224"/>
      <c r="K52" s="224"/>
      <c r="L52" s="39"/>
      <c r="M52" s="228"/>
      <c r="N52" s="229"/>
      <c r="O52" s="229"/>
      <c r="P52" s="229"/>
      <c r="Q52" s="229"/>
      <c r="R52" s="229"/>
      <c r="S52" s="229"/>
      <c r="T52" s="229"/>
      <c r="U52" s="229"/>
      <c r="V52" s="229"/>
      <c r="W52" s="229"/>
      <c r="X52" s="229"/>
      <c r="Y52" s="229"/>
      <c r="Z52" s="229"/>
      <c r="AA52" s="229"/>
      <c r="AB52" s="229"/>
      <c r="AC52" s="229"/>
      <c r="AD52" s="230"/>
      <c r="AE52" s="228"/>
      <c r="AF52" s="229"/>
      <c r="AG52" s="229"/>
      <c r="AH52" s="229"/>
      <c r="AI52" s="229"/>
      <c r="AJ52" s="230"/>
      <c r="AK52" s="229"/>
      <c r="AL52" s="229"/>
      <c r="AM52" s="229"/>
      <c r="AN52" s="229"/>
      <c r="AO52" s="229"/>
      <c r="AP52" s="229"/>
      <c r="AQ52" s="229"/>
      <c r="AR52" s="229"/>
      <c r="AS52" s="229"/>
      <c r="AT52" s="229"/>
      <c r="AU52" s="229"/>
      <c r="AV52" s="229"/>
      <c r="AW52" s="229"/>
      <c r="AX52" s="230"/>
      <c r="AY52" s="8"/>
    </row>
    <row r="53" spans="1:51" ht="15" customHeight="1">
      <c r="A53" s="40"/>
      <c r="B53" s="224" t="s">
        <v>59</v>
      </c>
      <c r="C53" s="224"/>
      <c r="D53" s="224"/>
      <c r="E53" s="224"/>
      <c r="F53" s="224"/>
      <c r="G53" s="224"/>
      <c r="H53" s="224"/>
      <c r="I53" s="224"/>
      <c r="J53" s="224"/>
      <c r="K53" s="224"/>
      <c r="L53" s="39"/>
      <c r="M53" s="231"/>
      <c r="N53" s="232"/>
      <c r="O53" s="232"/>
      <c r="P53" s="232"/>
      <c r="Q53" s="232"/>
      <c r="R53" s="232"/>
      <c r="S53" s="232"/>
      <c r="T53" s="232"/>
      <c r="U53" s="232"/>
      <c r="V53" s="232"/>
      <c r="W53" s="232"/>
      <c r="X53" s="232"/>
      <c r="Y53" s="232"/>
      <c r="Z53" s="232"/>
      <c r="AA53" s="232"/>
      <c r="AB53" s="232"/>
      <c r="AC53" s="232"/>
      <c r="AD53" s="233"/>
      <c r="AE53" s="239"/>
      <c r="AF53" s="240"/>
      <c r="AG53" s="240"/>
      <c r="AH53" s="240"/>
      <c r="AI53" s="240"/>
      <c r="AJ53" s="241"/>
      <c r="AK53" s="248"/>
      <c r="AL53" s="248"/>
      <c r="AM53" s="248"/>
      <c r="AN53" s="248"/>
      <c r="AO53" s="248"/>
      <c r="AP53" s="248"/>
      <c r="AQ53" s="248"/>
      <c r="AR53" s="248"/>
      <c r="AS53" s="248"/>
      <c r="AT53" s="248"/>
      <c r="AU53" s="248"/>
      <c r="AV53" s="248"/>
      <c r="AW53" s="248"/>
      <c r="AX53" s="249"/>
      <c r="AY53" s="8"/>
    </row>
    <row r="54" spans="1:51" ht="15" customHeight="1">
      <c r="A54" s="40"/>
      <c r="B54" s="224" t="s">
        <v>60</v>
      </c>
      <c r="C54" s="224"/>
      <c r="D54" s="224"/>
      <c r="E54" s="224"/>
      <c r="F54" s="224"/>
      <c r="G54" s="224"/>
      <c r="H54" s="224"/>
      <c r="I54" s="224"/>
      <c r="J54" s="224"/>
      <c r="K54" s="224"/>
      <c r="L54" s="39"/>
      <c r="M54" s="234"/>
      <c r="N54" s="175"/>
      <c r="O54" s="175"/>
      <c r="P54" s="175"/>
      <c r="Q54" s="175"/>
      <c r="R54" s="175"/>
      <c r="S54" s="175"/>
      <c r="T54" s="175"/>
      <c r="U54" s="175"/>
      <c r="V54" s="175"/>
      <c r="W54" s="175"/>
      <c r="X54" s="175"/>
      <c r="Y54" s="175"/>
      <c r="Z54" s="175"/>
      <c r="AA54" s="175"/>
      <c r="AB54" s="175"/>
      <c r="AC54" s="175"/>
      <c r="AD54" s="235"/>
      <c r="AE54" s="242"/>
      <c r="AF54" s="243"/>
      <c r="AG54" s="243"/>
      <c r="AH54" s="243"/>
      <c r="AI54" s="243"/>
      <c r="AJ54" s="244"/>
      <c r="AK54" s="250"/>
      <c r="AL54" s="250"/>
      <c r="AM54" s="250"/>
      <c r="AN54" s="250"/>
      <c r="AO54" s="250"/>
      <c r="AP54" s="250"/>
      <c r="AQ54" s="250"/>
      <c r="AR54" s="250"/>
      <c r="AS54" s="250"/>
      <c r="AT54" s="250"/>
      <c r="AU54" s="250"/>
      <c r="AV54" s="250"/>
      <c r="AW54" s="250"/>
      <c r="AX54" s="251"/>
      <c r="AY54" s="8"/>
    </row>
    <row r="55" spans="1:51" ht="5.0999999999999996" customHeight="1">
      <c r="A55" s="41"/>
      <c r="B55" s="14"/>
      <c r="C55" s="14"/>
      <c r="D55" s="14"/>
      <c r="E55" s="14"/>
      <c r="F55" s="14"/>
      <c r="G55" s="14"/>
      <c r="H55" s="14"/>
      <c r="I55" s="14"/>
      <c r="J55" s="14"/>
      <c r="K55" s="14"/>
      <c r="L55" s="42"/>
      <c r="M55" s="236"/>
      <c r="N55" s="237"/>
      <c r="O55" s="237"/>
      <c r="P55" s="237"/>
      <c r="Q55" s="237"/>
      <c r="R55" s="237"/>
      <c r="S55" s="237"/>
      <c r="T55" s="237"/>
      <c r="U55" s="237"/>
      <c r="V55" s="237"/>
      <c r="W55" s="237"/>
      <c r="X55" s="237"/>
      <c r="Y55" s="237"/>
      <c r="Z55" s="237"/>
      <c r="AA55" s="237"/>
      <c r="AB55" s="237"/>
      <c r="AC55" s="237"/>
      <c r="AD55" s="238"/>
      <c r="AE55" s="245"/>
      <c r="AF55" s="246"/>
      <c r="AG55" s="246"/>
      <c r="AH55" s="246"/>
      <c r="AI55" s="246"/>
      <c r="AJ55" s="247"/>
      <c r="AK55" s="252"/>
      <c r="AL55" s="252"/>
      <c r="AM55" s="252"/>
      <c r="AN55" s="252"/>
      <c r="AO55" s="252"/>
      <c r="AP55" s="252"/>
      <c r="AQ55" s="252"/>
      <c r="AR55" s="252"/>
      <c r="AS55" s="252"/>
      <c r="AT55" s="252"/>
      <c r="AU55" s="252"/>
      <c r="AV55" s="252"/>
      <c r="AW55" s="252"/>
      <c r="AX55" s="253"/>
      <c r="AY55" s="8"/>
    </row>
    <row r="56" spans="1:51" ht="15" customHeight="1">
      <c r="AY56" s="8"/>
    </row>
    <row r="57" spans="1:51" ht="15" customHeight="1">
      <c r="A57" s="154" t="s">
        <v>66</v>
      </c>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8"/>
    </row>
    <row r="58" spans="1:51">
      <c r="AY58" s="8"/>
    </row>
    <row r="59" spans="1:51">
      <c r="AY59" s="8"/>
    </row>
  </sheetData>
  <sheetProtection selectLockedCells="1"/>
  <mergeCells count="51">
    <mergeCell ref="B46:K46"/>
    <mergeCell ref="C47:L47"/>
    <mergeCell ref="C48:L48"/>
    <mergeCell ref="C49:L49"/>
    <mergeCell ref="AX29:AX30"/>
    <mergeCell ref="AM29:AW30"/>
    <mergeCell ref="B33:K34"/>
    <mergeCell ref="AE40:AJ41"/>
    <mergeCell ref="AK40:AX41"/>
    <mergeCell ref="AE42:AJ44"/>
    <mergeCell ref="M42:AD44"/>
    <mergeCell ref="AK42:AX44"/>
    <mergeCell ref="B37:K38"/>
    <mergeCell ref="N33:AW34"/>
    <mergeCell ref="N37:AD38"/>
    <mergeCell ref="B41:K41"/>
    <mergeCell ref="A57:AX57"/>
    <mergeCell ref="AE51:AJ52"/>
    <mergeCell ref="AK51:AX52"/>
    <mergeCell ref="M53:AD55"/>
    <mergeCell ref="AE53:AJ55"/>
    <mergeCell ref="AK53:AX55"/>
    <mergeCell ref="B52:K52"/>
    <mergeCell ref="B53:K53"/>
    <mergeCell ref="B54:K54"/>
    <mergeCell ref="M51:AD52"/>
    <mergeCell ref="B42:K42"/>
    <mergeCell ref="B43:K43"/>
    <mergeCell ref="M40:AD41"/>
    <mergeCell ref="AC14:AX15"/>
    <mergeCell ref="AJ2:AL2"/>
    <mergeCell ref="AM2:AN2"/>
    <mergeCell ref="B29:K30"/>
    <mergeCell ref="AC11:AX12"/>
    <mergeCell ref="S14:Z14"/>
    <mergeCell ref="N49:Z49"/>
    <mergeCell ref="N47:AW47"/>
    <mergeCell ref="N48:AW48"/>
    <mergeCell ref="AO2:AP2"/>
    <mergeCell ref="AQ2:AR2"/>
    <mergeCell ref="AS2:AT2"/>
    <mergeCell ref="AU2:AV2"/>
    <mergeCell ref="N29:AL30"/>
    <mergeCell ref="A18:AX19"/>
    <mergeCell ref="A22:AX22"/>
    <mergeCell ref="B25:K26"/>
    <mergeCell ref="N25:T26"/>
    <mergeCell ref="AW2:AX2"/>
    <mergeCell ref="S8:Z8"/>
    <mergeCell ref="AC8:AX9"/>
    <mergeCell ref="S11:Z11"/>
  </mergeCells>
  <phoneticPr fontId="2"/>
  <conditionalFormatting sqref="AM2:AN2">
    <cfRule type="expression" dxfId="17" priority="1">
      <formula>$AM$6=1</formula>
    </cfRule>
    <cfRule type="expression" dxfId="16" priority="2">
      <formula>$AM$2=1</formula>
    </cfRule>
  </conditionalFormatting>
  <dataValidations count="6">
    <dataValidation type="whole" imeMode="off" allowBlank="1" showInputMessage="1" showErrorMessage="1" sqref="AM2:AN2">
      <formula1>1</formula1>
      <formula2>99</formula2>
    </dataValidation>
    <dataValidation type="whole" imeMode="off" allowBlank="1" showInputMessage="1" showErrorMessage="1" sqref="AQ2:AR2">
      <formula1>1</formula1>
      <formula2>12</formula2>
    </dataValidation>
    <dataValidation imeMode="hiragana" allowBlank="1" showInputMessage="1" showErrorMessage="1" sqref="AC11:AY12 AC14:AY15 N33:AW34 M42:AD44 M53:AD55 N47:AW47 AC8:AY9"/>
    <dataValidation imeMode="off" allowBlank="1" showInputMessage="1" showErrorMessage="1" sqref="N37:AD38 AK42:AX44 N49:Z49 N48:AW48 AK53:AX55 AU2:AV2 AM29"/>
    <dataValidation type="whole" imeMode="off" allowBlank="1" showInputMessage="1" showErrorMessage="1" sqref="AE42:AJ44 AE53:AJ55">
      <formula1>18</formula1>
      <formula2>99</formula2>
    </dataValidation>
    <dataValidation errorStyle="information" imeMode="hiragana" allowBlank="1" showInputMessage="1" showErrorMessage="1" errorTitle="確認" error="リストにない元号ですが、よろしいですか？" sqref="AJ2:AL2"/>
  </dataValidations>
  <printOptions horizontalCentered="1"/>
  <pageMargins left="0.98425196850393704" right="0.98425196850393704" top="1.5748031496062993" bottom="0.98425196850393704" header="0" footer="0"/>
  <pageSetup paperSize="9" orientation="portrait" blackAndWhite="1" horizontalDpi="4294967294" verticalDpi="4294967294" r:id="rId1"/>
  <drawing r:id="rId2"/>
  <legacyDrawing r:id="rId3"/>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DATA!$A$2:$A$9</xm:f>
          </x14:formula1>
          <xm:sqref>N25:T26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BA61"/>
  <sheetViews>
    <sheetView showGridLines="0" view="pageBreakPreview" zoomScaleNormal="100" zoomScaleSheetLayoutView="100" workbookViewId="0">
      <selection activeCell="AA50" sqref="AA50"/>
    </sheetView>
  </sheetViews>
  <sheetFormatPr defaultRowHeight="13.5"/>
  <cols>
    <col min="1" max="49" width="1.625" style="1" customWidth="1"/>
    <col min="50" max="50" width="2.625" style="1" customWidth="1"/>
    <col min="51" max="51" width="1.625" style="1" customWidth="1"/>
    <col min="52" max="53" width="9" style="19"/>
    <col min="54" max="16384" width="9" style="1"/>
  </cols>
  <sheetData>
    <row r="1" spans="1:51">
      <c r="A1" s="36">
        <f ca="1">TODAY()</f>
        <v>45932</v>
      </c>
    </row>
    <row r="2" spans="1:51" ht="15" customHeight="1">
      <c r="AJ2" s="160" t="s">
        <v>3</v>
      </c>
      <c r="AK2" s="160"/>
      <c r="AL2" s="160"/>
      <c r="AM2" s="157">
        <v>7</v>
      </c>
      <c r="AN2" s="157"/>
      <c r="AO2" s="180" t="s">
        <v>2</v>
      </c>
      <c r="AP2" s="180"/>
      <c r="AQ2" s="157">
        <v>11</v>
      </c>
      <c r="AR2" s="157"/>
      <c r="AS2" s="160" t="s">
        <v>1</v>
      </c>
      <c r="AT2" s="160"/>
      <c r="AU2" s="157" t="str">
        <f>IF(着手届!$AU$6="","",着手届!$AU$6)</f>
        <v/>
      </c>
      <c r="AV2" s="157"/>
      <c r="AW2" s="155" t="s">
        <v>0</v>
      </c>
      <c r="AX2" s="155"/>
      <c r="AY2" s="115"/>
    </row>
    <row r="3" spans="1:51" ht="15" customHeight="1"/>
    <row r="4" spans="1:51" ht="15" customHeight="1"/>
    <row r="5" spans="1:51" ht="15" customHeight="1">
      <c r="A5" s="1" t="s">
        <v>236</v>
      </c>
    </row>
    <row r="6" spans="1:51" ht="15" customHeight="1"/>
    <row r="7" spans="1:51" ht="15" customHeight="1"/>
    <row r="8" spans="1:51" ht="15" customHeight="1">
      <c r="M8" s="1" t="s">
        <v>44</v>
      </c>
      <c r="S8" s="163" t="s">
        <v>37</v>
      </c>
      <c r="T8" s="163"/>
      <c r="U8" s="163"/>
      <c r="V8" s="163"/>
      <c r="W8" s="163"/>
      <c r="X8" s="163"/>
      <c r="Y8" s="163"/>
      <c r="Z8" s="163"/>
      <c r="AC8" s="182" t="str">
        <f>IF(申込書!AC8="","",申込書!AC8)</f>
        <v/>
      </c>
      <c r="AD8" s="182"/>
      <c r="AE8" s="182"/>
      <c r="AF8" s="182"/>
      <c r="AG8" s="182"/>
      <c r="AH8" s="182"/>
      <c r="AI8" s="182"/>
      <c r="AJ8" s="182"/>
      <c r="AK8" s="182"/>
      <c r="AL8" s="182"/>
      <c r="AM8" s="182"/>
      <c r="AN8" s="182"/>
      <c r="AO8" s="182"/>
      <c r="AP8" s="182"/>
      <c r="AQ8" s="182"/>
      <c r="AR8" s="182"/>
      <c r="AS8" s="182"/>
      <c r="AT8" s="182"/>
      <c r="AU8" s="182"/>
      <c r="AV8" s="182"/>
      <c r="AW8" s="182"/>
      <c r="AX8" s="182"/>
      <c r="AY8" s="116"/>
    </row>
    <row r="9" spans="1:51" ht="15" customHeight="1">
      <c r="AC9" s="182"/>
      <c r="AD9" s="182"/>
      <c r="AE9" s="182"/>
      <c r="AF9" s="182"/>
      <c r="AG9" s="182"/>
      <c r="AH9" s="182"/>
      <c r="AI9" s="182"/>
      <c r="AJ9" s="182"/>
      <c r="AK9" s="182"/>
      <c r="AL9" s="182"/>
      <c r="AM9" s="182"/>
      <c r="AN9" s="182"/>
      <c r="AO9" s="182"/>
      <c r="AP9" s="182"/>
      <c r="AQ9" s="182"/>
      <c r="AR9" s="182"/>
      <c r="AS9" s="182"/>
      <c r="AT9" s="182"/>
      <c r="AU9" s="182"/>
      <c r="AV9" s="182"/>
      <c r="AW9" s="182"/>
      <c r="AX9" s="182"/>
      <c r="AY9" s="116"/>
    </row>
    <row r="10" spans="1:51" ht="5.0999999999999996" customHeight="1">
      <c r="AC10" s="85"/>
      <c r="AD10" s="85"/>
      <c r="AE10" s="85"/>
      <c r="AF10" s="85"/>
      <c r="AG10" s="85"/>
      <c r="AH10" s="85"/>
      <c r="AI10" s="85"/>
      <c r="AJ10" s="85"/>
      <c r="AK10" s="85"/>
      <c r="AL10" s="85"/>
      <c r="AM10" s="85"/>
      <c r="AN10" s="85"/>
      <c r="AO10" s="85"/>
      <c r="AP10" s="85"/>
      <c r="AQ10" s="85"/>
      <c r="AR10" s="85"/>
      <c r="AS10" s="85"/>
      <c r="AT10" s="85"/>
      <c r="AU10" s="85"/>
      <c r="AV10" s="85"/>
      <c r="AW10" s="85"/>
      <c r="AX10" s="85"/>
      <c r="AY10" s="85"/>
    </row>
    <row r="11" spans="1:51" ht="15" customHeight="1">
      <c r="S11" s="163" t="s">
        <v>4</v>
      </c>
      <c r="T11" s="163"/>
      <c r="U11" s="163"/>
      <c r="V11" s="163"/>
      <c r="W11" s="163"/>
      <c r="X11" s="163"/>
      <c r="Y11" s="163"/>
      <c r="Z11" s="163"/>
      <c r="AC11" s="182" t="str">
        <f>IF(申込書!AC11="","",申込書!AC11)</f>
        <v/>
      </c>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16"/>
    </row>
    <row r="12" spans="1:51" ht="15" customHeight="1">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16"/>
    </row>
    <row r="13" spans="1:51" ht="5.0999999999999996" customHeight="1">
      <c r="AC13" s="85"/>
      <c r="AD13" s="85"/>
      <c r="AE13" s="85"/>
      <c r="AF13" s="85"/>
      <c r="AG13" s="85"/>
      <c r="AH13" s="85"/>
      <c r="AI13" s="85"/>
      <c r="AJ13" s="85"/>
      <c r="AK13" s="85"/>
      <c r="AL13" s="85"/>
      <c r="AM13" s="85"/>
      <c r="AN13" s="85"/>
      <c r="AO13" s="85"/>
      <c r="AP13" s="85"/>
      <c r="AQ13" s="85"/>
      <c r="AR13" s="85"/>
      <c r="AS13" s="85"/>
      <c r="AT13" s="85"/>
      <c r="AU13" s="85"/>
      <c r="AV13" s="85"/>
      <c r="AW13" s="85"/>
      <c r="AX13" s="85"/>
      <c r="AY13" s="85"/>
    </row>
    <row r="14" spans="1:51" ht="15" customHeight="1">
      <c r="S14" s="163" t="s">
        <v>19</v>
      </c>
      <c r="T14" s="163"/>
      <c r="U14" s="163"/>
      <c r="V14" s="163"/>
      <c r="W14" s="163"/>
      <c r="X14" s="163"/>
      <c r="Y14" s="163"/>
      <c r="Z14" s="163"/>
      <c r="AC14" s="179" t="str">
        <f>IF(着手届!AC20="","",着手届!AC20&amp;"　㊞")</f>
        <v/>
      </c>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17"/>
    </row>
    <row r="15" spans="1:51" ht="15" customHeight="1">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17"/>
    </row>
    <row r="16" spans="1:51" ht="15" customHeight="1"/>
    <row r="17" spans="1:51" ht="15" customHeight="1"/>
    <row r="18" spans="1:51" ht="15" customHeight="1">
      <c r="A18" s="258" t="s">
        <v>243</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8"/>
      <c r="AY18" s="120"/>
    </row>
    <row r="19" spans="1:51" ht="15" customHeight="1">
      <c r="A19" s="258"/>
      <c r="B19" s="258"/>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120"/>
    </row>
    <row r="20" spans="1:51" ht="15" customHeight="1"/>
    <row r="21" spans="1:51" ht="15" customHeight="1"/>
    <row r="22" spans="1:51" ht="15" customHeight="1">
      <c r="A22" s="19"/>
      <c r="B22" s="260" t="s">
        <v>215</v>
      </c>
      <c r="C22" s="260"/>
      <c r="D22" s="260"/>
      <c r="E22" s="156"/>
      <c r="F22" s="156"/>
      <c r="G22" s="260" t="s">
        <v>216</v>
      </c>
      <c r="H22" s="260"/>
      <c r="I22" s="156"/>
      <c r="J22" s="156"/>
      <c r="K22" s="260" t="s">
        <v>217</v>
      </c>
      <c r="L22" s="260"/>
      <c r="M22" s="156"/>
      <c r="N22" s="156"/>
      <c r="O22" s="180" t="s">
        <v>219</v>
      </c>
      <c r="P22" s="180"/>
      <c r="Q22" s="261" t="s">
        <v>220</v>
      </c>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113"/>
    </row>
    <row r="23" spans="1:51" ht="15" customHeight="1">
      <c r="A23" s="259" t="s">
        <v>218</v>
      </c>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113"/>
    </row>
    <row r="24" spans="1:51" ht="15" customHeight="1"/>
    <row r="25" spans="1:51" ht="5.0999999999999996" customHeight="1">
      <c r="A25" s="37"/>
      <c r="B25" s="16"/>
      <c r="C25" s="16"/>
      <c r="D25" s="16"/>
      <c r="E25" s="16"/>
      <c r="F25" s="16"/>
      <c r="G25" s="16"/>
      <c r="H25" s="16"/>
      <c r="I25" s="16"/>
      <c r="J25" s="16"/>
      <c r="K25" s="38"/>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38"/>
      <c r="AY25" s="8"/>
    </row>
    <row r="26" spans="1:51" ht="15" customHeight="1">
      <c r="A26" s="40"/>
      <c r="B26" s="224" t="s">
        <v>9</v>
      </c>
      <c r="C26" s="224"/>
      <c r="D26" s="224"/>
      <c r="E26" s="224"/>
      <c r="F26" s="224"/>
      <c r="G26" s="224"/>
      <c r="H26" s="224"/>
      <c r="I26" s="224"/>
      <c r="J26" s="224"/>
      <c r="K26" s="39"/>
      <c r="L26" s="8"/>
      <c r="M26" s="215">
        <v>31</v>
      </c>
      <c r="N26" s="215"/>
      <c r="O26" s="215"/>
      <c r="P26" s="215"/>
      <c r="Q26" s="215"/>
      <c r="R26" s="215"/>
      <c r="S26" s="215"/>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39"/>
      <c r="AY26" s="8"/>
    </row>
    <row r="27" spans="1:51" ht="15" customHeight="1">
      <c r="A27" s="40"/>
      <c r="B27" s="224"/>
      <c r="C27" s="224"/>
      <c r="D27" s="224"/>
      <c r="E27" s="224"/>
      <c r="F27" s="224"/>
      <c r="G27" s="224"/>
      <c r="H27" s="224"/>
      <c r="I27" s="224"/>
      <c r="J27" s="224"/>
      <c r="K27" s="39"/>
      <c r="L27" s="8"/>
      <c r="M27" s="215"/>
      <c r="N27" s="215"/>
      <c r="O27" s="215"/>
      <c r="P27" s="215"/>
      <c r="Q27" s="215"/>
      <c r="R27" s="215"/>
      <c r="S27" s="215"/>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39"/>
      <c r="AY27" s="8"/>
    </row>
    <row r="28" spans="1:51" ht="15" customHeight="1">
      <c r="A28" s="40"/>
      <c r="B28" s="224"/>
      <c r="C28" s="224"/>
      <c r="D28" s="224"/>
      <c r="E28" s="224"/>
      <c r="F28" s="224"/>
      <c r="G28" s="224"/>
      <c r="H28" s="224"/>
      <c r="I28" s="224"/>
      <c r="J28" s="224"/>
      <c r="K28" s="39"/>
      <c r="L28" s="8"/>
      <c r="M28" s="215"/>
      <c r="N28" s="215"/>
      <c r="O28" s="215"/>
      <c r="P28" s="215"/>
      <c r="Q28" s="215"/>
      <c r="R28" s="215"/>
      <c r="S28" s="215"/>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39"/>
      <c r="AY28" s="8"/>
    </row>
    <row r="29" spans="1:51" ht="5.0999999999999996" customHeight="1">
      <c r="A29" s="41"/>
      <c r="B29" s="34"/>
      <c r="C29" s="34"/>
      <c r="D29" s="34"/>
      <c r="E29" s="34"/>
      <c r="F29" s="34"/>
      <c r="G29" s="34"/>
      <c r="H29" s="34"/>
      <c r="I29" s="34"/>
      <c r="J29" s="34"/>
      <c r="K29" s="42"/>
      <c r="L29" s="121"/>
      <c r="M29" s="122"/>
      <c r="N29" s="122"/>
      <c r="O29" s="122"/>
      <c r="P29" s="122"/>
      <c r="Q29" s="122"/>
      <c r="R29" s="122"/>
      <c r="S29" s="122"/>
      <c r="T29" s="123"/>
      <c r="U29" s="123"/>
      <c r="V29" s="123"/>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5"/>
      <c r="AY29" s="127"/>
    </row>
    <row r="30" spans="1:51" ht="5.0999999999999996" customHeight="1">
      <c r="A30" s="37"/>
      <c r="B30" s="48"/>
      <c r="C30" s="48"/>
      <c r="D30" s="48"/>
      <c r="E30" s="48"/>
      <c r="F30" s="48"/>
      <c r="G30" s="48"/>
      <c r="H30" s="48"/>
      <c r="I30" s="48"/>
      <c r="J30" s="48"/>
      <c r="K30" s="38"/>
      <c r="L30" s="52"/>
      <c r="M30" s="56"/>
      <c r="N30" s="56"/>
      <c r="O30" s="56"/>
      <c r="P30" s="56"/>
      <c r="Q30" s="56"/>
      <c r="R30" s="56"/>
      <c r="S30" s="56"/>
      <c r="T30" s="55"/>
      <c r="U30" s="55"/>
      <c r="V30" s="55"/>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54"/>
      <c r="AY30" s="22"/>
    </row>
    <row r="31" spans="1:51" ht="15" customHeight="1">
      <c r="A31" s="40"/>
      <c r="B31" s="224" t="s">
        <v>39</v>
      </c>
      <c r="C31" s="224"/>
      <c r="D31" s="224"/>
      <c r="E31" s="224"/>
      <c r="F31" s="224"/>
      <c r="G31" s="224"/>
      <c r="H31" s="224"/>
      <c r="I31" s="224"/>
      <c r="J31" s="224"/>
      <c r="K31" s="39"/>
      <c r="L31" s="53"/>
      <c r="M31" s="217" t="s">
        <v>248</v>
      </c>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6" t="str">
        <f>IF($M$26="","",VLOOKUP($M$26,DATA!$A$2:$F$9,4,FALSE))</f>
        <v>ふるさとふれあいセンター</v>
      </c>
      <c r="AM31" s="216"/>
      <c r="AN31" s="216"/>
      <c r="AO31" s="216"/>
      <c r="AP31" s="216"/>
      <c r="AQ31" s="216"/>
      <c r="AR31" s="216"/>
      <c r="AS31" s="216"/>
      <c r="AT31" s="216"/>
      <c r="AU31" s="216"/>
      <c r="AV31" s="216"/>
      <c r="AW31" s="216"/>
      <c r="AX31" s="39"/>
      <c r="AY31" s="8"/>
    </row>
    <row r="32" spans="1:51" ht="15" customHeight="1">
      <c r="A32" s="40"/>
      <c r="B32" s="224"/>
      <c r="C32" s="224"/>
      <c r="D32" s="224"/>
      <c r="E32" s="224"/>
      <c r="F32" s="224"/>
      <c r="G32" s="224"/>
      <c r="H32" s="224"/>
      <c r="I32" s="224"/>
      <c r="J32" s="224"/>
      <c r="K32" s="39"/>
      <c r="L32" s="53"/>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6"/>
      <c r="AM32" s="216"/>
      <c r="AN32" s="216"/>
      <c r="AO32" s="216"/>
      <c r="AP32" s="216"/>
      <c r="AQ32" s="216"/>
      <c r="AR32" s="216"/>
      <c r="AS32" s="216"/>
      <c r="AT32" s="216"/>
      <c r="AU32" s="216"/>
      <c r="AV32" s="216"/>
      <c r="AW32" s="216"/>
      <c r="AX32" s="39" t="s">
        <v>210</v>
      </c>
      <c r="AY32" s="8"/>
    </row>
    <row r="33" spans="1:51" ht="15" customHeight="1">
      <c r="A33" s="40"/>
      <c r="B33" s="224"/>
      <c r="C33" s="224"/>
      <c r="D33" s="224"/>
      <c r="E33" s="224"/>
      <c r="F33" s="224"/>
      <c r="G33" s="224"/>
      <c r="H33" s="224"/>
      <c r="I33" s="224"/>
      <c r="J33" s="224"/>
      <c r="K33" s="39"/>
      <c r="L33" s="53"/>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6"/>
      <c r="AM33" s="216"/>
      <c r="AN33" s="216"/>
      <c r="AO33" s="216"/>
      <c r="AP33" s="216"/>
      <c r="AQ33" s="216"/>
      <c r="AR33" s="216"/>
      <c r="AS33" s="216"/>
      <c r="AT33" s="216"/>
      <c r="AU33" s="216"/>
      <c r="AV33" s="216"/>
      <c r="AW33" s="216"/>
      <c r="AX33" s="39"/>
      <c r="AY33" s="8"/>
    </row>
    <row r="34" spans="1:51" ht="5.0999999999999996" customHeight="1">
      <c r="A34" s="41"/>
      <c r="B34" s="34"/>
      <c r="C34" s="34"/>
      <c r="D34" s="34"/>
      <c r="E34" s="34"/>
      <c r="F34" s="34"/>
      <c r="G34" s="34"/>
      <c r="H34" s="34"/>
      <c r="I34" s="34"/>
      <c r="J34" s="34"/>
      <c r="K34" s="42"/>
      <c r="L34" s="51"/>
      <c r="M34" s="34"/>
      <c r="N34" s="34"/>
      <c r="O34" s="34"/>
      <c r="P34" s="34"/>
      <c r="Q34" s="34"/>
      <c r="R34" s="34"/>
      <c r="S34" s="34"/>
      <c r="T34" s="34"/>
      <c r="U34" s="34"/>
      <c r="V34" s="34"/>
      <c r="W34" s="34"/>
      <c r="X34" s="34"/>
      <c r="Y34" s="34"/>
      <c r="Z34" s="34"/>
      <c r="AA34" s="34"/>
      <c r="AB34" s="34"/>
      <c r="AC34" s="34"/>
      <c r="AD34" s="34"/>
      <c r="AE34" s="34"/>
      <c r="AF34" s="34"/>
      <c r="AG34" s="34"/>
      <c r="AH34" s="14"/>
      <c r="AI34" s="14"/>
      <c r="AJ34" s="14"/>
      <c r="AK34" s="14"/>
      <c r="AL34" s="14"/>
      <c r="AM34" s="14"/>
      <c r="AN34" s="14"/>
      <c r="AO34" s="14"/>
      <c r="AP34" s="14"/>
      <c r="AQ34" s="14"/>
      <c r="AR34" s="14"/>
      <c r="AS34" s="14"/>
      <c r="AT34" s="14"/>
      <c r="AU34" s="14"/>
      <c r="AV34" s="14"/>
      <c r="AW34" s="14"/>
      <c r="AX34" s="42"/>
      <c r="AY34" s="8"/>
    </row>
    <row r="35" spans="1:51" ht="5.0999999999999996" customHeight="1">
      <c r="A35" s="37"/>
      <c r="B35" s="48"/>
      <c r="C35" s="48"/>
      <c r="D35" s="48"/>
      <c r="E35" s="48"/>
      <c r="F35" s="48"/>
      <c r="G35" s="48"/>
      <c r="H35" s="48"/>
      <c r="I35" s="48"/>
      <c r="J35" s="48"/>
      <c r="K35" s="38"/>
      <c r="L35" s="225" t="s">
        <v>78</v>
      </c>
      <c r="M35" s="226"/>
      <c r="N35" s="226"/>
      <c r="O35" s="226"/>
      <c r="P35" s="226"/>
      <c r="Q35" s="226"/>
      <c r="R35" s="226"/>
      <c r="S35" s="226"/>
      <c r="T35" s="226"/>
      <c r="U35" s="226"/>
      <c r="V35" s="226"/>
      <c r="W35" s="226"/>
      <c r="X35" s="226"/>
      <c r="Y35" s="226"/>
      <c r="Z35" s="226"/>
      <c r="AA35" s="226"/>
      <c r="AB35" s="226"/>
      <c r="AC35" s="226"/>
      <c r="AD35" s="226"/>
      <c r="AE35" s="227"/>
      <c r="AF35" s="225" t="s">
        <v>74</v>
      </c>
      <c r="AG35" s="226"/>
      <c r="AH35" s="226"/>
      <c r="AI35" s="226"/>
      <c r="AJ35" s="226"/>
      <c r="AK35" s="227"/>
      <c r="AL35" s="226" t="s">
        <v>75</v>
      </c>
      <c r="AM35" s="226"/>
      <c r="AN35" s="226"/>
      <c r="AO35" s="226"/>
      <c r="AP35" s="226"/>
      <c r="AQ35" s="226"/>
      <c r="AR35" s="226"/>
      <c r="AS35" s="226"/>
      <c r="AT35" s="226"/>
      <c r="AU35" s="226"/>
      <c r="AV35" s="226"/>
      <c r="AW35" s="226"/>
      <c r="AX35" s="227"/>
      <c r="AY35" s="8"/>
    </row>
    <row r="36" spans="1:51" ht="15" customHeight="1">
      <c r="A36" s="40"/>
      <c r="B36" s="224" t="s">
        <v>73</v>
      </c>
      <c r="C36" s="224"/>
      <c r="D36" s="224"/>
      <c r="E36" s="224"/>
      <c r="F36" s="224"/>
      <c r="G36" s="224"/>
      <c r="H36" s="224"/>
      <c r="I36" s="224"/>
      <c r="J36" s="224"/>
      <c r="K36" s="39"/>
      <c r="L36" s="228"/>
      <c r="M36" s="229"/>
      <c r="N36" s="229"/>
      <c r="O36" s="229"/>
      <c r="P36" s="229"/>
      <c r="Q36" s="229"/>
      <c r="R36" s="229"/>
      <c r="S36" s="229"/>
      <c r="T36" s="229"/>
      <c r="U36" s="229"/>
      <c r="V36" s="229"/>
      <c r="W36" s="229"/>
      <c r="X36" s="229"/>
      <c r="Y36" s="229"/>
      <c r="Z36" s="229"/>
      <c r="AA36" s="229"/>
      <c r="AB36" s="229"/>
      <c r="AC36" s="229"/>
      <c r="AD36" s="229"/>
      <c r="AE36" s="230"/>
      <c r="AF36" s="228"/>
      <c r="AG36" s="229"/>
      <c r="AH36" s="229"/>
      <c r="AI36" s="229"/>
      <c r="AJ36" s="229"/>
      <c r="AK36" s="230"/>
      <c r="AL36" s="229"/>
      <c r="AM36" s="229"/>
      <c r="AN36" s="229"/>
      <c r="AO36" s="229"/>
      <c r="AP36" s="229"/>
      <c r="AQ36" s="229"/>
      <c r="AR36" s="229"/>
      <c r="AS36" s="229"/>
      <c r="AT36" s="229"/>
      <c r="AU36" s="229"/>
      <c r="AV36" s="229"/>
      <c r="AW36" s="229"/>
      <c r="AX36" s="230"/>
      <c r="AY36" s="8"/>
    </row>
    <row r="37" spans="1:51" ht="15" customHeight="1">
      <c r="A37" s="40"/>
      <c r="B37" s="224"/>
      <c r="C37" s="224"/>
      <c r="D37" s="224"/>
      <c r="E37" s="224"/>
      <c r="F37" s="224"/>
      <c r="G37" s="224"/>
      <c r="H37" s="224"/>
      <c r="I37" s="224"/>
      <c r="J37" s="224"/>
      <c r="K37" s="39"/>
      <c r="L37" s="231"/>
      <c r="M37" s="232"/>
      <c r="N37" s="232"/>
      <c r="O37" s="232"/>
      <c r="P37" s="232"/>
      <c r="Q37" s="232"/>
      <c r="R37" s="232"/>
      <c r="S37" s="232"/>
      <c r="T37" s="232"/>
      <c r="U37" s="232"/>
      <c r="V37" s="232"/>
      <c r="W37" s="232"/>
      <c r="X37" s="232"/>
      <c r="Y37" s="232"/>
      <c r="Z37" s="232"/>
      <c r="AA37" s="232"/>
      <c r="AB37" s="232"/>
      <c r="AC37" s="232"/>
      <c r="AD37" s="232"/>
      <c r="AE37" s="233"/>
      <c r="AF37" s="296"/>
      <c r="AG37" s="297"/>
      <c r="AH37" s="297"/>
      <c r="AI37" s="297"/>
      <c r="AJ37" s="297"/>
      <c r="AK37" s="298"/>
      <c r="AL37" s="231"/>
      <c r="AM37" s="232"/>
      <c r="AN37" s="232"/>
      <c r="AO37" s="232"/>
      <c r="AP37" s="232"/>
      <c r="AQ37" s="232"/>
      <c r="AR37" s="232"/>
      <c r="AS37" s="232"/>
      <c r="AT37" s="232"/>
      <c r="AU37" s="232"/>
      <c r="AV37" s="232"/>
      <c r="AW37" s="232"/>
      <c r="AX37" s="233"/>
      <c r="AY37" s="8"/>
    </row>
    <row r="38" spans="1:51" ht="15" customHeight="1">
      <c r="A38" s="40"/>
      <c r="B38" s="224"/>
      <c r="C38" s="224"/>
      <c r="D38" s="224"/>
      <c r="E38" s="224"/>
      <c r="F38" s="224"/>
      <c r="G38" s="224"/>
      <c r="H38" s="224"/>
      <c r="I38" s="224"/>
      <c r="J38" s="224"/>
      <c r="K38" s="39"/>
      <c r="L38" s="234"/>
      <c r="M38" s="175"/>
      <c r="N38" s="175"/>
      <c r="O38" s="175"/>
      <c r="P38" s="175"/>
      <c r="Q38" s="175"/>
      <c r="R38" s="175"/>
      <c r="S38" s="175"/>
      <c r="T38" s="175"/>
      <c r="U38" s="175"/>
      <c r="V38" s="175"/>
      <c r="W38" s="175"/>
      <c r="X38" s="175"/>
      <c r="Y38" s="175"/>
      <c r="Z38" s="175"/>
      <c r="AA38" s="175"/>
      <c r="AB38" s="175"/>
      <c r="AC38" s="175"/>
      <c r="AD38" s="175"/>
      <c r="AE38" s="235"/>
      <c r="AF38" s="299"/>
      <c r="AG38" s="300"/>
      <c r="AH38" s="300"/>
      <c r="AI38" s="300"/>
      <c r="AJ38" s="300"/>
      <c r="AK38" s="301"/>
      <c r="AL38" s="234"/>
      <c r="AM38" s="175"/>
      <c r="AN38" s="175"/>
      <c r="AO38" s="175"/>
      <c r="AP38" s="175"/>
      <c r="AQ38" s="175"/>
      <c r="AR38" s="175"/>
      <c r="AS38" s="175"/>
      <c r="AT38" s="175"/>
      <c r="AU38" s="175"/>
      <c r="AV38" s="175"/>
      <c r="AW38" s="175"/>
      <c r="AX38" s="235"/>
      <c r="AY38" s="8"/>
    </row>
    <row r="39" spans="1:51" ht="5.0999999999999996" customHeight="1">
      <c r="A39" s="41"/>
      <c r="B39" s="34"/>
      <c r="C39" s="34"/>
      <c r="D39" s="34"/>
      <c r="E39" s="34"/>
      <c r="F39" s="34"/>
      <c r="G39" s="34"/>
      <c r="H39" s="34"/>
      <c r="I39" s="34"/>
      <c r="J39" s="34"/>
      <c r="K39" s="42"/>
      <c r="L39" s="236"/>
      <c r="M39" s="237"/>
      <c r="N39" s="237"/>
      <c r="O39" s="237"/>
      <c r="P39" s="237"/>
      <c r="Q39" s="237"/>
      <c r="R39" s="237"/>
      <c r="S39" s="237"/>
      <c r="T39" s="237"/>
      <c r="U39" s="237"/>
      <c r="V39" s="237"/>
      <c r="W39" s="237"/>
      <c r="X39" s="237"/>
      <c r="Y39" s="237"/>
      <c r="Z39" s="237"/>
      <c r="AA39" s="237"/>
      <c r="AB39" s="237"/>
      <c r="AC39" s="237"/>
      <c r="AD39" s="237"/>
      <c r="AE39" s="238"/>
      <c r="AF39" s="302"/>
      <c r="AG39" s="303"/>
      <c r="AH39" s="303"/>
      <c r="AI39" s="303"/>
      <c r="AJ39" s="303"/>
      <c r="AK39" s="304"/>
      <c r="AL39" s="236"/>
      <c r="AM39" s="237"/>
      <c r="AN39" s="237"/>
      <c r="AO39" s="237"/>
      <c r="AP39" s="237"/>
      <c r="AQ39" s="237"/>
      <c r="AR39" s="237"/>
      <c r="AS39" s="237"/>
      <c r="AT39" s="237"/>
      <c r="AU39" s="237"/>
      <c r="AV39" s="237"/>
      <c r="AW39" s="237"/>
      <c r="AX39" s="238"/>
      <c r="AY39" s="8"/>
    </row>
    <row r="40" spans="1:51" ht="5.0999999999999996" customHeight="1">
      <c r="A40" s="37"/>
      <c r="B40" s="48"/>
      <c r="C40" s="48"/>
      <c r="D40" s="48"/>
      <c r="E40" s="48"/>
      <c r="F40" s="48"/>
      <c r="G40" s="48"/>
      <c r="H40" s="48"/>
      <c r="I40" s="48"/>
      <c r="J40" s="48"/>
      <c r="K40" s="38"/>
      <c r="L40" s="275" t="s">
        <v>47</v>
      </c>
      <c r="M40" s="276"/>
      <c r="N40" s="276"/>
      <c r="O40" s="276"/>
      <c r="P40" s="276"/>
      <c r="Q40" s="276"/>
      <c r="R40" s="276"/>
      <c r="S40" s="276"/>
      <c r="T40" s="276"/>
      <c r="U40" s="277"/>
      <c r="V40" s="225" t="s">
        <v>48</v>
      </c>
      <c r="W40" s="226"/>
      <c r="X40" s="227"/>
      <c r="Y40" s="225" t="s">
        <v>76</v>
      </c>
      <c r="Z40" s="226"/>
      <c r="AA40" s="226"/>
      <c r="AB40" s="226"/>
      <c r="AC40" s="226"/>
      <c r="AD40" s="226"/>
      <c r="AE40" s="227"/>
      <c r="AF40" s="225" t="s">
        <v>49</v>
      </c>
      <c r="AG40" s="226"/>
      <c r="AH40" s="226"/>
      <c r="AI40" s="226"/>
      <c r="AJ40" s="226"/>
      <c r="AK40" s="226"/>
      <c r="AL40" s="226"/>
      <c r="AM40" s="226"/>
      <c r="AN40" s="227"/>
      <c r="AO40" s="225" t="s">
        <v>88</v>
      </c>
      <c r="AP40" s="226"/>
      <c r="AQ40" s="226"/>
      <c r="AR40" s="226"/>
      <c r="AS40" s="226"/>
      <c r="AT40" s="226"/>
      <c r="AU40" s="227"/>
      <c r="AV40" s="278" t="s">
        <v>79</v>
      </c>
      <c r="AW40" s="226"/>
      <c r="AX40" s="227"/>
      <c r="AY40" s="8"/>
    </row>
    <row r="41" spans="1:51" ht="15" customHeight="1">
      <c r="A41" s="40"/>
      <c r="B41" s="224" t="s">
        <v>72</v>
      </c>
      <c r="C41" s="224"/>
      <c r="D41" s="224"/>
      <c r="E41" s="224"/>
      <c r="F41" s="224"/>
      <c r="G41" s="224"/>
      <c r="H41" s="224"/>
      <c r="I41" s="224"/>
      <c r="J41" s="224"/>
      <c r="K41" s="39"/>
      <c r="L41" s="266"/>
      <c r="M41" s="267"/>
      <c r="N41" s="267"/>
      <c r="O41" s="267"/>
      <c r="P41" s="267"/>
      <c r="Q41" s="267"/>
      <c r="R41" s="267"/>
      <c r="S41" s="267"/>
      <c r="T41" s="267"/>
      <c r="U41" s="268"/>
      <c r="V41" s="228"/>
      <c r="W41" s="229"/>
      <c r="X41" s="230"/>
      <c r="Y41" s="228"/>
      <c r="Z41" s="229"/>
      <c r="AA41" s="229"/>
      <c r="AB41" s="229"/>
      <c r="AC41" s="229"/>
      <c r="AD41" s="229"/>
      <c r="AE41" s="230"/>
      <c r="AF41" s="228"/>
      <c r="AG41" s="229"/>
      <c r="AH41" s="229"/>
      <c r="AI41" s="229"/>
      <c r="AJ41" s="229"/>
      <c r="AK41" s="229"/>
      <c r="AL41" s="229"/>
      <c r="AM41" s="229"/>
      <c r="AN41" s="230"/>
      <c r="AO41" s="228"/>
      <c r="AP41" s="229"/>
      <c r="AQ41" s="229"/>
      <c r="AR41" s="229"/>
      <c r="AS41" s="229"/>
      <c r="AT41" s="229"/>
      <c r="AU41" s="230"/>
      <c r="AV41" s="279"/>
      <c r="AW41" s="213"/>
      <c r="AX41" s="256"/>
      <c r="AY41" s="8"/>
    </row>
    <row r="42" spans="1:51" ht="15" customHeight="1">
      <c r="A42" s="40"/>
      <c r="B42" s="224"/>
      <c r="C42" s="224"/>
      <c r="D42" s="224"/>
      <c r="E42" s="224"/>
      <c r="F42" s="224"/>
      <c r="G42" s="224"/>
      <c r="H42" s="224"/>
      <c r="I42" s="224"/>
      <c r="J42" s="224"/>
      <c r="K42" s="39"/>
      <c r="L42" s="234"/>
      <c r="M42" s="175"/>
      <c r="N42" s="175"/>
      <c r="O42" s="175"/>
      <c r="P42" s="175"/>
      <c r="Q42" s="175"/>
      <c r="R42" s="175"/>
      <c r="S42" s="175"/>
      <c r="T42" s="175"/>
      <c r="U42" s="235"/>
      <c r="V42" s="279" t="str">
        <f>IF($Y$42="","",DATEDIF($Y$42,$A$1,"Y"))</f>
        <v/>
      </c>
      <c r="W42" s="213"/>
      <c r="X42" s="256"/>
      <c r="Y42" s="280"/>
      <c r="Z42" s="281"/>
      <c r="AA42" s="281"/>
      <c r="AB42" s="281"/>
      <c r="AC42" s="281"/>
      <c r="AD42" s="281"/>
      <c r="AE42" s="282"/>
      <c r="AF42" s="286"/>
      <c r="AG42" s="287"/>
      <c r="AH42" s="287"/>
      <c r="AI42" s="287"/>
      <c r="AJ42" s="287"/>
      <c r="AK42" s="287"/>
      <c r="AL42" s="287"/>
      <c r="AM42" s="287"/>
      <c r="AN42" s="288"/>
      <c r="AO42" s="280"/>
      <c r="AP42" s="281"/>
      <c r="AQ42" s="281"/>
      <c r="AR42" s="281"/>
      <c r="AS42" s="281"/>
      <c r="AT42" s="281"/>
      <c r="AU42" s="282"/>
      <c r="AV42" s="228"/>
      <c r="AW42" s="229"/>
      <c r="AX42" s="230"/>
      <c r="AY42" s="8"/>
    </row>
    <row r="43" spans="1:51" ht="15" customHeight="1">
      <c r="A43" s="40"/>
      <c r="B43" s="224"/>
      <c r="C43" s="224"/>
      <c r="D43" s="224"/>
      <c r="E43" s="224"/>
      <c r="F43" s="224"/>
      <c r="G43" s="224"/>
      <c r="H43" s="224"/>
      <c r="I43" s="224"/>
      <c r="J43" s="224"/>
      <c r="K43" s="39"/>
      <c r="L43" s="234"/>
      <c r="M43" s="175"/>
      <c r="N43" s="175"/>
      <c r="O43" s="175"/>
      <c r="P43" s="175"/>
      <c r="Q43" s="175"/>
      <c r="R43" s="175"/>
      <c r="S43" s="175"/>
      <c r="T43" s="175"/>
      <c r="U43" s="235"/>
      <c r="V43" s="279"/>
      <c r="W43" s="213"/>
      <c r="X43" s="256"/>
      <c r="Y43" s="280"/>
      <c r="Z43" s="281"/>
      <c r="AA43" s="281"/>
      <c r="AB43" s="281"/>
      <c r="AC43" s="281"/>
      <c r="AD43" s="281"/>
      <c r="AE43" s="282"/>
      <c r="AF43" s="289"/>
      <c r="AG43" s="290"/>
      <c r="AH43" s="290"/>
      <c r="AI43" s="290"/>
      <c r="AJ43" s="290"/>
      <c r="AK43" s="290"/>
      <c r="AL43" s="290"/>
      <c r="AM43" s="290"/>
      <c r="AN43" s="291"/>
      <c r="AO43" s="280"/>
      <c r="AP43" s="281"/>
      <c r="AQ43" s="281"/>
      <c r="AR43" s="281"/>
      <c r="AS43" s="281"/>
      <c r="AT43" s="281"/>
      <c r="AU43" s="282"/>
      <c r="AV43" s="269"/>
      <c r="AW43" s="270"/>
      <c r="AX43" s="271"/>
      <c r="AY43" s="8"/>
    </row>
    <row r="44" spans="1:51" ht="5.0999999999999996" customHeight="1">
      <c r="A44" s="41"/>
      <c r="B44" s="34"/>
      <c r="C44" s="34"/>
      <c r="D44" s="34"/>
      <c r="E44" s="34"/>
      <c r="F44" s="34"/>
      <c r="G44" s="34"/>
      <c r="H44" s="34"/>
      <c r="I44" s="34"/>
      <c r="J44" s="34"/>
      <c r="K44" s="42"/>
      <c r="L44" s="236"/>
      <c r="M44" s="237"/>
      <c r="N44" s="237"/>
      <c r="O44" s="237"/>
      <c r="P44" s="237"/>
      <c r="Q44" s="237"/>
      <c r="R44" s="237"/>
      <c r="S44" s="237"/>
      <c r="T44" s="237"/>
      <c r="U44" s="238"/>
      <c r="V44" s="228"/>
      <c r="W44" s="229"/>
      <c r="X44" s="230"/>
      <c r="Y44" s="283"/>
      <c r="Z44" s="284"/>
      <c r="AA44" s="284"/>
      <c r="AB44" s="284"/>
      <c r="AC44" s="284"/>
      <c r="AD44" s="284"/>
      <c r="AE44" s="285"/>
      <c r="AF44" s="292"/>
      <c r="AG44" s="293"/>
      <c r="AH44" s="293"/>
      <c r="AI44" s="293"/>
      <c r="AJ44" s="293"/>
      <c r="AK44" s="293"/>
      <c r="AL44" s="293"/>
      <c r="AM44" s="293"/>
      <c r="AN44" s="294"/>
      <c r="AO44" s="283"/>
      <c r="AP44" s="284"/>
      <c r="AQ44" s="284"/>
      <c r="AR44" s="284"/>
      <c r="AS44" s="284"/>
      <c r="AT44" s="284"/>
      <c r="AU44" s="285"/>
      <c r="AV44" s="272"/>
      <c r="AW44" s="273"/>
      <c r="AX44" s="274"/>
      <c r="AY44" s="8"/>
    </row>
    <row r="45" spans="1:51" ht="5.0999999999999996" customHeight="1">
      <c r="A45" s="37"/>
      <c r="B45" s="48"/>
      <c r="C45" s="48"/>
      <c r="D45" s="48"/>
      <c r="E45" s="48"/>
      <c r="F45" s="48"/>
      <c r="G45" s="48"/>
      <c r="H45" s="48"/>
      <c r="I45" s="48"/>
      <c r="J45" s="48"/>
      <c r="K45" s="38"/>
      <c r="L45" s="275" t="s">
        <v>63</v>
      </c>
      <c r="M45" s="276"/>
      <c r="N45" s="276"/>
      <c r="O45" s="276"/>
      <c r="P45" s="276"/>
      <c r="Q45" s="276"/>
      <c r="R45" s="276"/>
      <c r="S45" s="276"/>
      <c r="T45" s="276"/>
      <c r="U45" s="276"/>
      <c r="V45" s="276"/>
      <c r="W45" s="276"/>
      <c r="X45" s="276"/>
      <c r="Y45" s="276"/>
      <c r="Z45" s="276"/>
      <c r="AA45" s="276"/>
      <c r="AB45" s="276"/>
      <c r="AC45" s="276"/>
      <c r="AD45" s="277"/>
      <c r="AE45" s="225" t="s">
        <v>80</v>
      </c>
      <c r="AF45" s="226"/>
      <c r="AG45" s="226"/>
      <c r="AH45" s="226"/>
      <c r="AI45" s="226"/>
      <c r="AJ45" s="226"/>
      <c r="AK45" s="226"/>
      <c r="AL45" s="226"/>
      <c r="AM45" s="226"/>
      <c r="AN45" s="226"/>
      <c r="AO45" s="226"/>
      <c r="AP45" s="226"/>
      <c r="AQ45" s="226"/>
      <c r="AR45" s="226"/>
      <c r="AS45" s="226"/>
      <c r="AT45" s="226"/>
      <c r="AU45" s="226"/>
      <c r="AV45" s="226"/>
      <c r="AW45" s="226"/>
      <c r="AX45" s="227"/>
      <c r="AY45" s="8"/>
    </row>
    <row r="46" spans="1:51" ht="15" customHeight="1">
      <c r="A46" s="40"/>
      <c r="B46" s="295" t="s">
        <v>77</v>
      </c>
      <c r="C46" s="224"/>
      <c r="D46" s="224"/>
      <c r="E46" s="224"/>
      <c r="F46" s="224"/>
      <c r="G46" s="224"/>
      <c r="H46" s="224"/>
      <c r="I46" s="224"/>
      <c r="J46" s="224"/>
      <c r="K46" s="39"/>
      <c r="L46" s="266"/>
      <c r="M46" s="267"/>
      <c r="N46" s="267"/>
      <c r="O46" s="267"/>
      <c r="P46" s="267"/>
      <c r="Q46" s="267"/>
      <c r="R46" s="267"/>
      <c r="S46" s="267"/>
      <c r="T46" s="267"/>
      <c r="U46" s="267"/>
      <c r="V46" s="267"/>
      <c r="W46" s="267"/>
      <c r="X46" s="267"/>
      <c r="Y46" s="267"/>
      <c r="Z46" s="267"/>
      <c r="AA46" s="267"/>
      <c r="AB46" s="267"/>
      <c r="AC46" s="267"/>
      <c r="AD46" s="268"/>
      <c r="AE46" s="228"/>
      <c r="AF46" s="229"/>
      <c r="AG46" s="229"/>
      <c r="AH46" s="229"/>
      <c r="AI46" s="229"/>
      <c r="AJ46" s="229"/>
      <c r="AK46" s="229"/>
      <c r="AL46" s="229"/>
      <c r="AM46" s="229"/>
      <c r="AN46" s="229"/>
      <c r="AO46" s="229"/>
      <c r="AP46" s="229"/>
      <c r="AQ46" s="229"/>
      <c r="AR46" s="229"/>
      <c r="AS46" s="229"/>
      <c r="AT46" s="229"/>
      <c r="AU46" s="229"/>
      <c r="AV46" s="229"/>
      <c r="AW46" s="229"/>
      <c r="AX46" s="230"/>
      <c r="AY46" s="8"/>
    </row>
    <row r="47" spans="1:51" ht="15" customHeight="1">
      <c r="A47" s="40"/>
      <c r="B47" s="224"/>
      <c r="C47" s="224"/>
      <c r="D47" s="224"/>
      <c r="E47" s="224"/>
      <c r="F47" s="224"/>
      <c r="G47" s="224"/>
      <c r="H47" s="224"/>
      <c r="I47" s="224"/>
      <c r="J47" s="224"/>
      <c r="K47" s="39"/>
      <c r="L47" s="266" t="s">
        <v>47</v>
      </c>
      <c r="M47" s="267"/>
      <c r="N47" s="267"/>
      <c r="O47" s="267"/>
      <c r="P47" s="267"/>
      <c r="Q47" s="267"/>
      <c r="R47" s="267"/>
      <c r="S47" s="267"/>
      <c r="T47" s="267"/>
      <c r="U47" s="268"/>
      <c r="V47" s="229" t="s">
        <v>81</v>
      </c>
      <c r="W47" s="229"/>
      <c r="X47" s="229"/>
      <c r="Y47" s="229"/>
      <c r="Z47" s="229"/>
      <c r="AA47" s="229"/>
      <c r="AB47" s="229"/>
      <c r="AC47" s="229"/>
      <c r="AD47" s="230"/>
      <c r="AE47" s="266" t="s">
        <v>47</v>
      </c>
      <c r="AF47" s="267"/>
      <c r="AG47" s="267"/>
      <c r="AH47" s="267"/>
      <c r="AI47" s="267"/>
      <c r="AJ47" s="267"/>
      <c r="AK47" s="267"/>
      <c r="AL47" s="267"/>
      <c r="AM47" s="267"/>
      <c r="AN47" s="268"/>
      <c r="AO47" s="263" t="s">
        <v>81</v>
      </c>
      <c r="AP47" s="264"/>
      <c r="AQ47" s="264"/>
      <c r="AR47" s="264"/>
      <c r="AS47" s="264"/>
      <c r="AT47" s="264"/>
      <c r="AU47" s="264"/>
      <c r="AV47" s="264"/>
      <c r="AW47" s="264"/>
      <c r="AX47" s="265"/>
      <c r="AY47" s="8"/>
    </row>
    <row r="48" spans="1:51" ht="15" customHeight="1">
      <c r="A48" s="40"/>
      <c r="B48" s="224"/>
      <c r="C48" s="224"/>
      <c r="D48" s="224"/>
      <c r="E48" s="224"/>
      <c r="F48" s="224"/>
      <c r="G48" s="224"/>
      <c r="H48" s="224"/>
      <c r="I48" s="224"/>
      <c r="J48" s="224"/>
      <c r="K48" s="39"/>
      <c r="L48" s="231"/>
      <c r="M48" s="232"/>
      <c r="N48" s="232"/>
      <c r="O48" s="232"/>
      <c r="P48" s="232"/>
      <c r="Q48" s="232"/>
      <c r="R48" s="232"/>
      <c r="S48" s="232"/>
      <c r="T48" s="232"/>
      <c r="U48" s="233"/>
      <c r="V48" s="231"/>
      <c r="W48" s="232"/>
      <c r="X48" s="232"/>
      <c r="Y48" s="232"/>
      <c r="Z48" s="232"/>
      <c r="AA48" s="232"/>
      <c r="AB48" s="232"/>
      <c r="AC48" s="232"/>
      <c r="AD48" s="233"/>
      <c r="AE48" s="231"/>
      <c r="AF48" s="232"/>
      <c r="AG48" s="232"/>
      <c r="AH48" s="232"/>
      <c r="AI48" s="232"/>
      <c r="AJ48" s="232"/>
      <c r="AK48" s="232"/>
      <c r="AL48" s="232"/>
      <c r="AM48" s="232"/>
      <c r="AN48" s="233"/>
      <c r="AO48" s="231"/>
      <c r="AP48" s="232"/>
      <c r="AQ48" s="232"/>
      <c r="AR48" s="232"/>
      <c r="AS48" s="232"/>
      <c r="AT48" s="232"/>
      <c r="AU48" s="232"/>
      <c r="AV48" s="232"/>
      <c r="AW48" s="232"/>
      <c r="AX48" s="233"/>
      <c r="AY48" s="8"/>
    </row>
    <row r="49" spans="1:51" ht="5.0999999999999996" customHeight="1">
      <c r="A49" s="41"/>
      <c r="B49" s="14"/>
      <c r="C49" s="14"/>
      <c r="D49" s="14"/>
      <c r="E49" s="14"/>
      <c r="F49" s="14"/>
      <c r="G49" s="14"/>
      <c r="H49" s="14"/>
      <c r="I49" s="14"/>
      <c r="J49" s="14"/>
      <c r="K49" s="42"/>
      <c r="L49" s="236"/>
      <c r="M49" s="237"/>
      <c r="N49" s="237"/>
      <c r="O49" s="237"/>
      <c r="P49" s="237"/>
      <c r="Q49" s="237"/>
      <c r="R49" s="237"/>
      <c r="S49" s="237"/>
      <c r="T49" s="237"/>
      <c r="U49" s="238"/>
      <c r="V49" s="236"/>
      <c r="W49" s="237"/>
      <c r="X49" s="237"/>
      <c r="Y49" s="237"/>
      <c r="Z49" s="237"/>
      <c r="AA49" s="237"/>
      <c r="AB49" s="237"/>
      <c r="AC49" s="237"/>
      <c r="AD49" s="238"/>
      <c r="AE49" s="236"/>
      <c r="AF49" s="237"/>
      <c r="AG49" s="237"/>
      <c r="AH49" s="237"/>
      <c r="AI49" s="237"/>
      <c r="AJ49" s="237"/>
      <c r="AK49" s="237"/>
      <c r="AL49" s="237"/>
      <c r="AM49" s="237"/>
      <c r="AN49" s="238"/>
      <c r="AO49" s="236"/>
      <c r="AP49" s="237"/>
      <c r="AQ49" s="237"/>
      <c r="AR49" s="237"/>
      <c r="AS49" s="237"/>
      <c r="AT49" s="237"/>
      <c r="AU49" s="237"/>
      <c r="AV49" s="237"/>
      <c r="AW49" s="237"/>
      <c r="AX49" s="238"/>
      <c r="AY49" s="8"/>
    </row>
    <row r="50" spans="1:51" ht="15" customHeight="1">
      <c r="AY50" s="8"/>
    </row>
    <row r="51" spans="1:51" ht="15" customHeight="1">
      <c r="A51" s="1" t="s">
        <v>82</v>
      </c>
      <c r="AY51" s="8"/>
    </row>
    <row r="52" spans="1:51" ht="15" customHeight="1">
      <c r="C52" s="154" t="s">
        <v>83</v>
      </c>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8"/>
    </row>
    <row r="53" spans="1:51" ht="15" customHeight="1">
      <c r="B53" s="2"/>
      <c r="C53" s="154" t="s">
        <v>194</v>
      </c>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8"/>
    </row>
    <row r="54" spans="1:51" ht="15" customHeight="1">
      <c r="B54" s="2"/>
      <c r="C54" s="154" t="s">
        <v>84</v>
      </c>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8"/>
    </row>
    <row r="55" spans="1:51" ht="15" customHeight="1">
      <c r="B55" s="2"/>
      <c r="C55" s="154" t="s">
        <v>85</v>
      </c>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8"/>
    </row>
    <row r="56" spans="1:51" ht="15" customHeight="1">
      <c r="C56" s="154" t="s">
        <v>86</v>
      </c>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8"/>
    </row>
    <row r="57" spans="1:51" ht="15" customHeight="1">
      <c r="C57" s="154" t="s">
        <v>249</v>
      </c>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8"/>
    </row>
    <row r="58" spans="1:51" ht="15" customHeight="1">
      <c r="C58" s="154" t="s">
        <v>195</v>
      </c>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8"/>
    </row>
    <row r="59" spans="1:51" ht="15" customHeight="1">
      <c r="C59" s="154" t="s">
        <v>196</v>
      </c>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c r="AY59" s="8"/>
    </row>
    <row r="60" spans="1:51" ht="15" customHeight="1">
      <c r="AY60" s="8"/>
    </row>
    <row r="61" spans="1:51" ht="15" customHeight="1">
      <c r="A61" s="262" t="s">
        <v>87</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8"/>
    </row>
  </sheetData>
  <sheetProtection selectLockedCells="1"/>
  <mergeCells count="68">
    <mergeCell ref="Y40:AE41"/>
    <mergeCell ref="L35:AE36"/>
    <mergeCell ref="AF35:AK36"/>
    <mergeCell ref="AL35:AX36"/>
    <mergeCell ref="L37:AE39"/>
    <mergeCell ref="AF37:AK39"/>
    <mergeCell ref="AL37:AX39"/>
    <mergeCell ref="B41:J43"/>
    <mergeCell ref="AO40:AU41"/>
    <mergeCell ref="AV43:AX44"/>
    <mergeCell ref="L45:AD46"/>
    <mergeCell ref="AE45:AX46"/>
    <mergeCell ref="AV40:AX42"/>
    <mergeCell ref="AF40:AN41"/>
    <mergeCell ref="L42:U44"/>
    <mergeCell ref="V42:X44"/>
    <mergeCell ref="Y42:AE44"/>
    <mergeCell ref="AF42:AN44"/>
    <mergeCell ref="AO42:AU44"/>
    <mergeCell ref="B46:J48"/>
    <mergeCell ref="L40:U41"/>
    <mergeCell ref="V40:X41"/>
    <mergeCell ref="AE47:AN47"/>
    <mergeCell ref="L48:U49"/>
    <mergeCell ref="V48:AD49"/>
    <mergeCell ref="AE48:AN49"/>
    <mergeCell ref="AO48:AX49"/>
    <mergeCell ref="AO47:AX47"/>
    <mergeCell ref="L47:U47"/>
    <mergeCell ref="V47:AD47"/>
    <mergeCell ref="C58:AX58"/>
    <mergeCell ref="C59:AX59"/>
    <mergeCell ref="A61:AX61"/>
    <mergeCell ref="C52:AX52"/>
    <mergeCell ref="C53:AX53"/>
    <mergeCell ref="C54:AX54"/>
    <mergeCell ref="C55:AX55"/>
    <mergeCell ref="C56:AX56"/>
    <mergeCell ref="C57:AX57"/>
    <mergeCell ref="M31:AK33"/>
    <mergeCell ref="B36:J38"/>
    <mergeCell ref="B31:J33"/>
    <mergeCell ref="A18:AX19"/>
    <mergeCell ref="A23:AX23"/>
    <mergeCell ref="B26:J28"/>
    <mergeCell ref="M26:S28"/>
    <mergeCell ref="AL31:AW33"/>
    <mergeCell ref="B22:D22"/>
    <mergeCell ref="E22:F22"/>
    <mergeCell ref="G22:H22"/>
    <mergeCell ref="I22:J22"/>
    <mergeCell ref="K22:L22"/>
    <mergeCell ref="M22:N22"/>
    <mergeCell ref="O22:P22"/>
    <mergeCell ref="Q22:AX22"/>
    <mergeCell ref="S14:Z14"/>
    <mergeCell ref="AC14:AX15"/>
    <mergeCell ref="AJ2:AL2"/>
    <mergeCell ref="AM2:AN2"/>
    <mergeCell ref="AO2:AP2"/>
    <mergeCell ref="AQ2:AR2"/>
    <mergeCell ref="AS2:AT2"/>
    <mergeCell ref="AU2:AV2"/>
    <mergeCell ref="AW2:AX2"/>
    <mergeCell ref="S8:Z8"/>
    <mergeCell ref="AC8:AX9"/>
    <mergeCell ref="S11:Z11"/>
    <mergeCell ref="AC11:AX12"/>
  </mergeCells>
  <phoneticPr fontId="2"/>
  <conditionalFormatting sqref="AM2:AN2">
    <cfRule type="expression" dxfId="15" priority="2">
      <formula>$AM$2=1</formula>
    </cfRule>
    <cfRule type="expression" dxfId="14" priority="3">
      <formula>$AM$5=1</formula>
    </cfRule>
    <cfRule type="expression" dxfId="13" priority="4">
      <formula>$AM$1=1</formula>
    </cfRule>
  </conditionalFormatting>
  <conditionalFormatting sqref="B22 E22 G22 I22 K22">
    <cfRule type="cellIs" dxfId="12" priority="1" operator="between">
      <formula>43586</formula>
      <formula>43830</formula>
    </cfRule>
  </conditionalFormatting>
  <dataValidations count="6">
    <dataValidation type="whole" imeMode="off" allowBlank="1" showInputMessage="1" showErrorMessage="1" sqref="AM2:AN2">
      <formula1>1</formula1>
      <formula2>99</formula2>
    </dataValidation>
    <dataValidation imeMode="hiragana" allowBlank="1" showInputMessage="1" showErrorMessage="1" sqref="AC14:AY15 AC8:AY9 AC11:AY12 L42:U44 AF42:AN44 L48:U49 AE48:AN49 AL37:AX39"/>
    <dataValidation type="whole" imeMode="off" allowBlank="1" showInputMessage="1" showErrorMessage="1" sqref="M29:S30">
      <formula1>59</formula1>
      <formula2>60</formula2>
    </dataValidation>
    <dataValidation imeMode="off" allowBlank="1" showInputMessage="1" showErrorMessage="1" sqref="L37:AE39 Y42:AE44 AO42:AU44 AV43:AX44 V48:AD49 AO48:AX49 AQ2:AR2 AU2:AV2 AL31"/>
    <dataValidation type="whole" imeMode="off" allowBlank="1" showInputMessage="1" showErrorMessage="1" sqref="AF37:AK39">
      <formula1>6</formula1>
      <formula2>18</formula2>
    </dataValidation>
    <dataValidation errorStyle="information" imeMode="hiragana" allowBlank="1" showInputMessage="1" showErrorMessage="1" errorTitle="確認" error="リストにない元号ですが、よろしいですか？" sqref="AJ2:AL2"/>
  </dataValidations>
  <printOptions horizontalCentered="1"/>
  <pageMargins left="0.98425196850393704" right="0.98425196850393704" top="0.98425196850393704" bottom="0.78740157480314965" header="0" footer="0"/>
  <pageSetup paperSize="9" orientation="portrait" blackAndWhite="1" horizontalDpi="4294967294" verticalDpi="4294967294" r:id="rId1"/>
  <drawing r:id="rId2"/>
  <legacyDrawing r:id="rId3"/>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DATA!$A$2:$A$9</xm:f>
          </x14:formula1>
          <xm:sqref>M26:S28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
  <sheetViews>
    <sheetView workbookViewId="0">
      <selection activeCell="K24" sqref="K24"/>
    </sheetView>
  </sheetViews>
  <sheetFormatPr defaultRowHeight="13.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28</vt:i4>
      </vt:variant>
    </vt:vector>
  </HeadingPairs>
  <TitlesOfParts>
    <vt:vector size="44" baseType="lpstr">
      <vt:lpstr>【入札参加申込み時に提出】⇒</vt:lpstr>
      <vt:lpstr>申込書</vt:lpstr>
      <vt:lpstr>実績報告</vt:lpstr>
      <vt:lpstr>運転員調書</vt:lpstr>
      <vt:lpstr>【契約締結後に提出】⇒</vt:lpstr>
      <vt:lpstr>着手届</vt:lpstr>
      <vt:lpstr>主任技術者通知</vt:lpstr>
      <vt:lpstr>実施調書</vt:lpstr>
      <vt:lpstr>【作業報告】⇒</vt:lpstr>
      <vt:lpstr>除雪連絡票</vt:lpstr>
      <vt:lpstr>除雪日報</vt:lpstr>
      <vt:lpstr>排雪日報</vt:lpstr>
      <vt:lpstr>【その他】⇒</vt:lpstr>
      <vt:lpstr>設計図書閲覧申請書</vt:lpstr>
      <vt:lpstr>完了届</vt:lpstr>
      <vt:lpstr>DATA</vt:lpstr>
      <vt:lpstr>運転員調書!Print_Area</vt:lpstr>
      <vt:lpstr>完了届!Print_Area</vt:lpstr>
      <vt:lpstr>実施調書!Print_Area</vt:lpstr>
      <vt:lpstr>実績報告!Print_Area</vt:lpstr>
      <vt:lpstr>主任技術者通知!Print_Area</vt:lpstr>
      <vt:lpstr>除雪日報!Print_Area</vt:lpstr>
      <vt:lpstr>除雪連絡票!Print_Area</vt:lpstr>
      <vt:lpstr>申込書!Print_Area</vt:lpstr>
      <vt:lpstr>設計図書閲覧申請書!Print_Area</vt:lpstr>
      <vt:lpstr>着手届!Print_Area</vt:lpstr>
      <vt:lpstr>排雪日報!Print_Area</vt:lpstr>
      <vt:lpstr>第10工区</vt:lpstr>
      <vt:lpstr>第11工区</vt:lpstr>
      <vt:lpstr>第12工区</vt:lpstr>
      <vt:lpstr>第13工区</vt:lpstr>
      <vt:lpstr>第14工区</vt:lpstr>
      <vt:lpstr>第15工区</vt:lpstr>
      <vt:lpstr>第16工区</vt:lpstr>
      <vt:lpstr>第17工区</vt:lpstr>
      <vt:lpstr>第１工区</vt:lpstr>
      <vt:lpstr>第２工区</vt:lpstr>
      <vt:lpstr>第３工区</vt:lpstr>
      <vt:lpstr>第４工区</vt:lpstr>
      <vt:lpstr>第５工区</vt:lpstr>
      <vt:lpstr>第６工区</vt:lpstr>
      <vt:lpstr>第７工区</vt:lpstr>
      <vt:lpstr>第８工区</vt:lpstr>
      <vt:lpstr>第９工区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小松　明日香</cp:lastModifiedBy>
  <cp:lastPrinted>2025-10-01T23:09:47Z</cp:lastPrinted>
  <dcterms:created xsi:type="dcterms:W3CDTF">2019-07-23T06:50:55Z</dcterms:created>
  <dcterms:modified xsi:type="dcterms:W3CDTF">2025-10-02T03:03:18Z</dcterms:modified>
</cp:coreProperties>
</file>