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275"/>
  </bookViews>
  <sheets>
    <sheet name="回答者情報" sheetId="2" r:id="rId1"/>
    <sheet name="照会事項" sheetId="4" r:id="rId2"/>
    <sheet name="Parameters" sheetId="3" r:id="rId3"/>
  </sheets>
  <definedNames>
    <definedName name="ExternalData_8" localSheetId="2" hidden="1">Parameters!$H$4:$M$7</definedName>
    <definedName name="Keyword質問事項_選択肢">Parameters!$B$7</definedName>
    <definedName name="Keyword条件_回答形式選択">Parameters!$B$6</definedName>
    <definedName name="Keyword変換後_要補足説明">Parameters!$B$9</definedName>
    <definedName name="Keyword変換前_要補足説明">Parameters!$B$8</definedName>
    <definedName name="PD補足">補足[補足]</definedName>
    <definedName name="_xlnm.Print_Area" localSheetId="1">照会事項!$A$1:$AB$43</definedName>
    <definedName name="_xlnm.Print_Titles" localSheetId="1">照会事項!$A:$B,照会事項!$2:$3</definedName>
    <definedName name="改行">Parameters!$B$4</definedName>
    <definedName name="見出し">Parameters!$E$5</definedName>
    <definedName name="説明">Parameters!$E$6</definedName>
    <definedName name="選択肢">Parameters!#REF!</definedName>
    <definedName name="選択肢PD起点">選択肢PD用[[#Headers],[選択肢]]</definedName>
    <definedName name="表示形式_照会事項補足">Parameters!$B$5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4" l="1"/>
  <c r="S7" i="4"/>
  <c r="U7" i="4" s="1"/>
  <c r="P7" i="4"/>
  <c r="O7" i="4"/>
  <c r="N7" i="4"/>
  <c r="M7" i="4"/>
  <c r="L7" i="4"/>
  <c r="J7" i="4"/>
  <c r="I7" i="4"/>
  <c r="H7" i="4"/>
  <c r="G7" i="4"/>
  <c r="F7" i="4"/>
  <c r="B7" i="4" s="1"/>
  <c r="C7" i="4"/>
  <c r="D7" i="4" s="1"/>
  <c r="T6" i="4"/>
  <c r="S6" i="4"/>
  <c r="U6" i="4" s="1"/>
  <c r="P6" i="4"/>
  <c r="O6" i="4"/>
  <c r="M6" i="4"/>
  <c r="L6" i="4"/>
  <c r="N6" i="4" s="1"/>
  <c r="J6" i="4"/>
  <c r="H6" i="4"/>
  <c r="I6" i="4" s="1"/>
  <c r="G6" i="4"/>
  <c r="F6" i="4"/>
  <c r="B6" i="4" s="1"/>
  <c r="K6" i="4" s="1"/>
  <c r="C6" i="4"/>
  <c r="T5" i="4"/>
  <c r="S5" i="4"/>
  <c r="U5" i="4" s="1"/>
  <c r="P5" i="4"/>
  <c r="O5" i="4"/>
  <c r="M5" i="4"/>
  <c r="L5" i="4"/>
  <c r="N5" i="4" s="1"/>
  <c r="J5" i="4"/>
  <c r="H5" i="4"/>
  <c r="I5" i="4" s="1"/>
  <c r="G5" i="4"/>
  <c r="F5" i="4"/>
  <c r="B5" i="4" s="1"/>
  <c r="K5" i="4" s="1"/>
  <c r="C5" i="4"/>
  <c r="D5" i="4" s="1"/>
  <c r="U4" i="4"/>
  <c r="T4" i="4"/>
  <c r="S4" i="4"/>
  <c r="P4" i="4"/>
  <c r="O4" i="4"/>
  <c r="Q4" i="4" s="1"/>
  <c r="M4" i="4"/>
  <c r="N4" i="4" s="1"/>
  <c r="L4" i="4"/>
  <c r="J4" i="4"/>
  <c r="H4" i="4"/>
  <c r="I4" i="4" s="1"/>
  <c r="F4" i="4"/>
  <c r="C4" i="4"/>
  <c r="D4" i="4" s="1"/>
  <c r="E4" i="4" s="1"/>
  <c r="E5" i="4" s="1"/>
  <c r="R6" i="4" l="1"/>
  <c r="Q7" i="4"/>
  <c r="Q5" i="4"/>
  <c r="Q6" i="4"/>
  <c r="A5" i="4"/>
  <c r="D6" i="4"/>
  <c r="E6" i="4" s="1"/>
  <c r="E7" i="4" s="1"/>
  <c r="A7" i="4" s="1"/>
  <c r="G4" i="4"/>
  <c r="B4" i="4" s="1"/>
  <c r="K4" i="4" s="1"/>
  <c r="R5" i="4"/>
  <c r="R7" i="4"/>
  <c r="A4" i="4"/>
  <c r="R4" i="4"/>
  <c r="C29" i="4"/>
  <c r="F29" i="4"/>
  <c r="H29" i="4"/>
  <c r="I29" i="4" s="1"/>
  <c r="J29" i="4"/>
  <c r="L29" i="4"/>
  <c r="M29" i="4"/>
  <c r="O29" i="4"/>
  <c r="P29" i="4"/>
  <c r="S29" i="4"/>
  <c r="T29" i="4"/>
  <c r="C11" i="4"/>
  <c r="F11" i="4"/>
  <c r="H11" i="4"/>
  <c r="I11" i="4" s="1"/>
  <c r="J11" i="4"/>
  <c r="L11" i="4"/>
  <c r="M11" i="4"/>
  <c r="O11" i="4"/>
  <c r="P11" i="4"/>
  <c r="S11" i="4"/>
  <c r="T11" i="4"/>
  <c r="C12" i="4"/>
  <c r="F12" i="4"/>
  <c r="H12" i="4"/>
  <c r="I12" i="4" s="1"/>
  <c r="J12" i="4"/>
  <c r="L12" i="4"/>
  <c r="M12" i="4"/>
  <c r="O12" i="4"/>
  <c r="P12" i="4"/>
  <c r="S12" i="4"/>
  <c r="T12" i="4"/>
  <c r="C22" i="4"/>
  <c r="C23" i="4"/>
  <c r="D23" i="4" s="1"/>
  <c r="C24" i="4"/>
  <c r="C25" i="4"/>
  <c r="A25" i="4" s="1"/>
  <c r="F22" i="4"/>
  <c r="F23" i="4"/>
  <c r="F24" i="4"/>
  <c r="F25" i="4"/>
  <c r="H22" i="4"/>
  <c r="I22" i="4" s="1"/>
  <c r="H23" i="4"/>
  <c r="I23" i="4" s="1"/>
  <c r="H24" i="4"/>
  <c r="I24" i="4" s="1"/>
  <c r="H25" i="4"/>
  <c r="I25" i="4" s="1"/>
  <c r="J22" i="4"/>
  <c r="J23" i="4"/>
  <c r="J24" i="4"/>
  <c r="J25" i="4"/>
  <c r="L22" i="4"/>
  <c r="L23" i="4"/>
  <c r="L24" i="4"/>
  <c r="L25" i="4"/>
  <c r="M22" i="4"/>
  <c r="G22" i="4" s="1"/>
  <c r="M23" i="4"/>
  <c r="G23" i="4" s="1"/>
  <c r="M24" i="4"/>
  <c r="G24" i="4" s="1"/>
  <c r="M25" i="4"/>
  <c r="G25" i="4" s="1"/>
  <c r="O22" i="4"/>
  <c r="O23" i="4"/>
  <c r="O24" i="4"/>
  <c r="O25" i="4"/>
  <c r="P22" i="4"/>
  <c r="P23" i="4"/>
  <c r="P24" i="4"/>
  <c r="P25" i="4"/>
  <c r="S22" i="4"/>
  <c r="S23" i="4"/>
  <c r="S24" i="4"/>
  <c r="S25" i="4"/>
  <c r="T22" i="4"/>
  <c r="T23" i="4"/>
  <c r="T24" i="4"/>
  <c r="T25" i="4"/>
  <c r="C26" i="4"/>
  <c r="D26" i="4" s="1"/>
  <c r="C27" i="4"/>
  <c r="D27" i="4" s="1"/>
  <c r="F26" i="4"/>
  <c r="F27" i="4"/>
  <c r="H26" i="4"/>
  <c r="I26" i="4" s="1"/>
  <c r="H27" i="4"/>
  <c r="I27" i="4" s="1"/>
  <c r="J26" i="4"/>
  <c r="J27" i="4"/>
  <c r="L26" i="4"/>
  <c r="L27" i="4"/>
  <c r="M26" i="4"/>
  <c r="G26" i="4" s="1"/>
  <c r="M27" i="4"/>
  <c r="G27" i="4" s="1"/>
  <c r="O26" i="4"/>
  <c r="O27" i="4"/>
  <c r="P26" i="4"/>
  <c r="P27" i="4"/>
  <c r="S26" i="4"/>
  <c r="S27" i="4"/>
  <c r="T26" i="4"/>
  <c r="T27" i="4"/>
  <c r="A6" i="4" l="1"/>
  <c r="Q26" i="4"/>
  <c r="Q12" i="4"/>
  <c r="U29" i="4"/>
  <c r="U26" i="4"/>
  <c r="U24" i="4"/>
  <c r="U23" i="4"/>
  <c r="U22" i="4"/>
  <c r="N29" i="4"/>
  <c r="Q29" i="4"/>
  <c r="R29" i="4"/>
  <c r="D29" i="4"/>
  <c r="R27" i="4"/>
  <c r="A27" i="4"/>
  <c r="B26" i="4"/>
  <c r="K26" i="4" s="1"/>
  <c r="U27" i="4"/>
  <c r="N27" i="4"/>
  <c r="R24" i="4"/>
  <c r="R23" i="4"/>
  <c r="Q27" i="4"/>
  <c r="U25" i="4"/>
  <c r="N25" i="4"/>
  <c r="R22" i="4"/>
  <c r="U12" i="4"/>
  <c r="U11" i="4"/>
  <c r="R11" i="4"/>
  <c r="N11" i="4"/>
  <c r="N12" i="4"/>
  <c r="D12" i="4"/>
  <c r="Q11" i="4"/>
  <c r="D11" i="4"/>
  <c r="R12" i="4"/>
  <c r="B27" i="4"/>
  <c r="N26" i="4"/>
  <c r="B23" i="4"/>
  <c r="K23" i="4" s="1"/>
  <c r="N24" i="4"/>
  <c r="N23" i="4"/>
  <c r="N22" i="4"/>
  <c r="R25" i="4"/>
  <c r="Q25" i="4"/>
  <c r="D25" i="4"/>
  <c r="Q24" i="4"/>
  <c r="Q23" i="4"/>
  <c r="Q22" i="4"/>
  <c r="B22" i="4"/>
  <c r="K22" i="4" s="1"/>
  <c r="B25" i="4"/>
  <c r="K25" i="4" s="1"/>
  <c r="B24" i="4"/>
  <c r="K24" i="4" s="1"/>
  <c r="D24" i="4"/>
  <c r="D22" i="4"/>
  <c r="R26" i="4"/>
  <c r="C10" i="4" l="1"/>
  <c r="C15" i="4"/>
  <c r="C16" i="4"/>
  <c r="D16" i="4" s="1"/>
  <c r="C17" i="4"/>
  <c r="D17" i="4" s="1"/>
  <c r="F10" i="4"/>
  <c r="F15" i="4"/>
  <c r="F16" i="4"/>
  <c r="F17" i="4"/>
  <c r="H10" i="4"/>
  <c r="I10" i="4" s="1"/>
  <c r="H15" i="4"/>
  <c r="I15" i="4" s="1"/>
  <c r="H16" i="4"/>
  <c r="I16" i="4" s="1"/>
  <c r="H17" i="4"/>
  <c r="I17" i="4" s="1"/>
  <c r="J10" i="4"/>
  <c r="J15" i="4"/>
  <c r="J16" i="4"/>
  <c r="J17" i="4"/>
  <c r="L10" i="4"/>
  <c r="L15" i="4"/>
  <c r="L16" i="4"/>
  <c r="L17" i="4"/>
  <c r="M10" i="4"/>
  <c r="G10" i="4" s="1"/>
  <c r="M15" i="4"/>
  <c r="G15" i="4" s="1"/>
  <c r="M16" i="4"/>
  <c r="G16" i="4" s="1"/>
  <c r="M17" i="4"/>
  <c r="G17" i="4" s="1"/>
  <c r="O10" i="4"/>
  <c r="O15" i="4"/>
  <c r="O16" i="4"/>
  <c r="O17" i="4"/>
  <c r="P10" i="4"/>
  <c r="P15" i="4"/>
  <c r="P16" i="4"/>
  <c r="P17" i="4"/>
  <c r="S10" i="4"/>
  <c r="S15" i="4"/>
  <c r="S16" i="4"/>
  <c r="S17" i="4"/>
  <c r="T10" i="4"/>
  <c r="T15" i="4"/>
  <c r="T16" i="4"/>
  <c r="T17" i="4"/>
  <c r="C20" i="4"/>
  <c r="F20" i="4"/>
  <c r="H20" i="4"/>
  <c r="I20" i="4" s="1"/>
  <c r="J20" i="4"/>
  <c r="L20" i="4"/>
  <c r="M20" i="4"/>
  <c r="G20" i="4" s="1"/>
  <c r="O20" i="4"/>
  <c r="P20" i="4"/>
  <c r="S20" i="4"/>
  <c r="T20" i="4"/>
  <c r="C19" i="4"/>
  <c r="F19" i="4"/>
  <c r="H19" i="4"/>
  <c r="I19" i="4" s="1"/>
  <c r="J19" i="4"/>
  <c r="L19" i="4"/>
  <c r="M19" i="4"/>
  <c r="G19" i="4" s="1"/>
  <c r="O19" i="4"/>
  <c r="P19" i="4"/>
  <c r="S19" i="4"/>
  <c r="T19" i="4"/>
  <c r="C18" i="4"/>
  <c r="D18" i="4" s="1"/>
  <c r="F18" i="4"/>
  <c r="H18" i="4"/>
  <c r="I18" i="4" s="1"/>
  <c r="J18" i="4"/>
  <c r="L18" i="4"/>
  <c r="M18" i="4"/>
  <c r="G18" i="4" s="1"/>
  <c r="O18" i="4"/>
  <c r="P18" i="4"/>
  <c r="S18" i="4"/>
  <c r="T18" i="4"/>
  <c r="C9" i="4"/>
  <c r="F9" i="4"/>
  <c r="H9" i="4"/>
  <c r="I9" i="4" s="1"/>
  <c r="J9" i="4"/>
  <c r="L9" i="4"/>
  <c r="M9" i="4"/>
  <c r="G9" i="4" s="1"/>
  <c r="O9" i="4"/>
  <c r="P9" i="4"/>
  <c r="S9" i="4"/>
  <c r="T9" i="4"/>
  <c r="B19" i="4" l="1"/>
  <c r="U10" i="4"/>
  <c r="D9" i="4"/>
  <c r="D15" i="4"/>
  <c r="N19" i="4"/>
  <c r="N20" i="4"/>
  <c r="Q9" i="4"/>
  <c r="R16" i="4"/>
  <c r="Q19" i="4"/>
  <c r="R10" i="4"/>
  <c r="U17" i="4"/>
  <c r="N17" i="4"/>
  <c r="N16" i="4"/>
  <c r="Q20" i="4"/>
  <c r="U16" i="4"/>
  <c r="Q16" i="4"/>
  <c r="N15" i="4"/>
  <c r="N18" i="4"/>
  <c r="U15" i="4"/>
  <c r="N10" i="4"/>
  <c r="Q17" i="4"/>
  <c r="R19" i="4"/>
  <c r="R17" i="4"/>
  <c r="Q15" i="4"/>
  <c r="R15" i="4"/>
  <c r="Q10" i="4"/>
  <c r="B10" i="4"/>
  <c r="K10" i="4" s="1"/>
  <c r="B17" i="4"/>
  <c r="K17" i="4" s="1"/>
  <c r="B16" i="4"/>
  <c r="K16" i="4" s="1"/>
  <c r="B15" i="4"/>
  <c r="K15" i="4" s="1"/>
  <c r="D10" i="4"/>
  <c r="N9" i="4"/>
  <c r="U20" i="4"/>
  <c r="B9" i="4"/>
  <c r="K9" i="4" s="1"/>
  <c r="U18" i="4"/>
  <c r="R9" i="4"/>
  <c r="U19" i="4"/>
  <c r="D19" i="4"/>
  <c r="B20" i="4"/>
  <c r="U9" i="4"/>
  <c r="Q18" i="4"/>
  <c r="R18" i="4"/>
  <c r="K19" i="4"/>
  <c r="B18" i="4"/>
  <c r="K18" i="4" s="1"/>
  <c r="D20" i="4"/>
  <c r="R20" i="4"/>
  <c r="C21" i="4" l="1"/>
  <c r="A21" i="4" s="1"/>
  <c r="F21" i="4"/>
  <c r="H21" i="4"/>
  <c r="I21" i="4" s="1"/>
  <c r="J21" i="4"/>
  <c r="L21" i="4"/>
  <c r="M21" i="4"/>
  <c r="G21" i="4" s="1"/>
  <c r="O21" i="4"/>
  <c r="P21" i="4"/>
  <c r="S21" i="4"/>
  <c r="T21" i="4"/>
  <c r="U21" i="4" l="1"/>
  <c r="N21" i="4"/>
  <c r="B21" i="4"/>
  <c r="R21" i="4"/>
  <c r="D21" i="4"/>
  <c r="Q21" i="4"/>
  <c r="L8" i="4" l="1"/>
  <c r="L28" i="4"/>
  <c r="L30" i="4"/>
  <c r="L31" i="4"/>
  <c r="L32" i="4"/>
  <c r="L33" i="4"/>
  <c r="L34" i="4"/>
  <c r="L35" i="4"/>
  <c r="L36" i="4"/>
  <c r="L37" i="4"/>
  <c r="L38" i="4"/>
  <c r="L39" i="4"/>
  <c r="L13" i="4"/>
  <c r="L14" i="4"/>
  <c r="L40" i="4"/>
  <c r="L41" i="4"/>
  <c r="L42" i="4"/>
  <c r="L43" i="4"/>
  <c r="M8" i="4"/>
  <c r="G8" i="4" s="1"/>
  <c r="M28" i="4"/>
  <c r="M30" i="4"/>
  <c r="G30" i="4" s="1"/>
  <c r="M31" i="4"/>
  <c r="G31" i="4" s="1"/>
  <c r="M32" i="4"/>
  <c r="G32" i="4" s="1"/>
  <c r="M33" i="4"/>
  <c r="G33" i="4" s="1"/>
  <c r="M34" i="4"/>
  <c r="G34" i="4" s="1"/>
  <c r="M35" i="4"/>
  <c r="G35" i="4" s="1"/>
  <c r="M36" i="4"/>
  <c r="G36" i="4" s="1"/>
  <c r="M37" i="4"/>
  <c r="G37" i="4" s="1"/>
  <c r="M38" i="4"/>
  <c r="G38" i="4" s="1"/>
  <c r="M39" i="4"/>
  <c r="M13" i="4"/>
  <c r="G13" i="4" s="1"/>
  <c r="M14" i="4"/>
  <c r="M40" i="4"/>
  <c r="G40" i="4" s="1"/>
  <c r="M41" i="4"/>
  <c r="G41" i="4" s="1"/>
  <c r="M42" i="4"/>
  <c r="G42" i="4" s="1"/>
  <c r="M43" i="4"/>
  <c r="T8" i="4"/>
  <c r="T28" i="4"/>
  <c r="T30" i="4"/>
  <c r="T31" i="4"/>
  <c r="T32" i="4"/>
  <c r="T33" i="4"/>
  <c r="T34" i="4"/>
  <c r="T35" i="4"/>
  <c r="T36" i="4"/>
  <c r="T37" i="4"/>
  <c r="T38" i="4"/>
  <c r="T39" i="4"/>
  <c r="T13" i="4"/>
  <c r="T14" i="4"/>
  <c r="T40" i="4"/>
  <c r="T41" i="4"/>
  <c r="T42" i="4"/>
  <c r="T43" i="4"/>
  <c r="S8" i="4"/>
  <c r="S28" i="4"/>
  <c r="S30" i="4"/>
  <c r="S31" i="4"/>
  <c r="S32" i="4"/>
  <c r="S33" i="4"/>
  <c r="S34" i="4"/>
  <c r="S35" i="4"/>
  <c r="S36" i="4"/>
  <c r="S37" i="4"/>
  <c r="S38" i="4"/>
  <c r="S39" i="4"/>
  <c r="S13" i="4"/>
  <c r="S14" i="4"/>
  <c r="S40" i="4"/>
  <c r="S41" i="4"/>
  <c r="S42" i="4"/>
  <c r="S43" i="4"/>
  <c r="B4" i="3"/>
  <c r="F8" i="4"/>
  <c r="F28" i="4"/>
  <c r="F30" i="4"/>
  <c r="F31" i="4"/>
  <c r="F32" i="4"/>
  <c r="F33" i="4"/>
  <c r="F34" i="4"/>
  <c r="F35" i="4"/>
  <c r="F36" i="4"/>
  <c r="F37" i="4"/>
  <c r="F38" i="4"/>
  <c r="F39" i="4"/>
  <c r="F13" i="4"/>
  <c r="F14" i="4"/>
  <c r="F40" i="4"/>
  <c r="F41" i="4"/>
  <c r="F42" i="4"/>
  <c r="F43" i="4"/>
  <c r="B42" i="4" l="1"/>
  <c r="G11" i="4"/>
  <c r="B11" i="4" s="1"/>
  <c r="K11" i="4" s="1"/>
  <c r="G29" i="4"/>
  <c r="B29" i="4" s="1"/>
  <c r="G12" i="4"/>
  <c r="B12" i="4" s="1"/>
  <c r="B40" i="4"/>
  <c r="B37" i="4"/>
  <c r="B31" i="4"/>
  <c r="B33" i="4"/>
  <c r="B8" i="4"/>
  <c r="G28" i="4"/>
  <c r="B28" i="4" s="1"/>
  <c r="G43" i="4"/>
  <c r="B43" i="4" s="1"/>
  <c r="G39" i="4"/>
  <c r="B39" i="4" s="1"/>
  <c r="G14" i="4"/>
  <c r="B14" i="4" s="1"/>
  <c r="B30" i="4"/>
  <c r="B13" i="4"/>
  <c r="B35" i="4"/>
  <c r="B41" i="4"/>
  <c r="B38" i="4"/>
  <c r="B32" i="4"/>
  <c r="B34" i="4"/>
  <c r="N42" i="4"/>
  <c r="N36" i="4"/>
  <c r="N39" i="4"/>
  <c r="N33" i="4"/>
  <c r="U43" i="4"/>
  <c r="U13" i="4"/>
  <c r="U37" i="4"/>
  <c r="U31" i="4"/>
  <c r="U8" i="4"/>
  <c r="N14" i="4"/>
  <c r="N38" i="4"/>
  <c r="N32" i="4"/>
  <c r="N43" i="4"/>
  <c r="N13" i="4"/>
  <c r="N37" i="4"/>
  <c r="N31" i="4"/>
  <c r="N8" i="4"/>
  <c r="N30" i="4"/>
  <c r="N41" i="4"/>
  <c r="N35" i="4"/>
  <c r="N40" i="4"/>
  <c r="N34" i="4"/>
  <c r="N28" i="4"/>
  <c r="U41" i="4"/>
  <c r="U35" i="4"/>
  <c r="B36" i="4"/>
  <c r="U40" i="4"/>
  <c r="U34" i="4"/>
  <c r="U28" i="4"/>
  <c r="U39" i="4"/>
  <c r="U33" i="4"/>
  <c r="U42" i="4"/>
  <c r="U36" i="4"/>
  <c r="U30" i="4"/>
  <c r="U14" i="4"/>
  <c r="U38" i="4"/>
  <c r="U32" i="4"/>
  <c r="J8" i="4" l="1"/>
  <c r="J28" i="4"/>
  <c r="J30" i="4"/>
  <c r="J31" i="4"/>
  <c r="J32" i="4"/>
  <c r="J33" i="4"/>
  <c r="J34" i="4"/>
  <c r="J35" i="4"/>
  <c r="J36" i="4"/>
  <c r="J37" i="4"/>
  <c r="J38" i="4"/>
  <c r="J39" i="4"/>
  <c r="J13" i="4"/>
  <c r="J14" i="4"/>
  <c r="J40" i="4"/>
  <c r="J41" i="4"/>
  <c r="J42" i="4"/>
  <c r="J43" i="4"/>
  <c r="E3" i="3"/>
  <c r="P8" i="4"/>
  <c r="P28" i="4"/>
  <c r="P30" i="4"/>
  <c r="P31" i="4"/>
  <c r="P32" i="4"/>
  <c r="P33" i="4"/>
  <c r="P34" i="4"/>
  <c r="P35" i="4"/>
  <c r="P36" i="4"/>
  <c r="P37" i="4"/>
  <c r="P38" i="4"/>
  <c r="P39" i="4"/>
  <c r="P13" i="4"/>
  <c r="P14" i="4"/>
  <c r="P40" i="4"/>
  <c r="P41" i="4"/>
  <c r="P42" i="4"/>
  <c r="P43" i="4"/>
  <c r="O8" i="4"/>
  <c r="O28" i="4"/>
  <c r="O30" i="4"/>
  <c r="O31" i="4"/>
  <c r="O32" i="4"/>
  <c r="O33" i="4"/>
  <c r="O34" i="4"/>
  <c r="O35" i="4"/>
  <c r="O36" i="4"/>
  <c r="O37" i="4"/>
  <c r="O38" i="4"/>
  <c r="O39" i="4"/>
  <c r="O13" i="4"/>
  <c r="O14" i="4"/>
  <c r="O40" i="4"/>
  <c r="O41" i="4"/>
  <c r="O42" i="4"/>
  <c r="O43" i="4"/>
  <c r="C43" i="4"/>
  <c r="D43" i="4" s="1"/>
  <c r="C42" i="4"/>
  <c r="C31" i="4"/>
  <c r="A31" i="4" s="1"/>
  <c r="C41" i="4"/>
  <c r="C8" i="4"/>
  <c r="K7" i="4" s="1"/>
  <c r="C30" i="4"/>
  <c r="K29" i="4" s="1"/>
  <c r="C38" i="4"/>
  <c r="C37" i="4"/>
  <c r="C36" i="4"/>
  <c r="C34" i="4"/>
  <c r="C35" i="4"/>
  <c r="D35" i="4" s="1"/>
  <c r="C32" i="4"/>
  <c r="C33" i="4"/>
  <c r="C13" i="4"/>
  <c r="C40" i="4"/>
  <c r="D40" i="4" s="1"/>
  <c r="C14" i="4"/>
  <c r="D14" i="4" s="1"/>
  <c r="C28" i="4"/>
  <c r="K27" i="4" s="1"/>
  <c r="A8" i="4" l="1"/>
  <c r="K12" i="4"/>
  <c r="D28" i="4"/>
  <c r="K21" i="4"/>
  <c r="D30" i="4"/>
  <c r="H30" i="4"/>
  <c r="I30" i="4" s="1"/>
  <c r="H41" i="4"/>
  <c r="I41" i="4" s="1"/>
  <c r="H35" i="4"/>
  <c r="I35" i="4" s="1"/>
  <c r="H36" i="4"/>
  <c r="I36" i="4" s="1"/>
  <c r="H40" i="4"/>
  <c r="I40" i="4" s="1"/>
  <c r="H34" i="4"/>
  <c r="I34" i="4" s="1"/>
  <c r="H28" i="4"/>
  <c r="I28" i="4" s="1"/>
  <c r="H39" i="4"/>
  <c r="I39" i="4" s="1"/>
  <c r="H33" i="4"/>
  <c r="I33" i="4" s="1"/>
  <c r="H14" i="4"/>
  <c r="I14" i="4" s="1"/>
  <c r="H38" i="4"/>
  <c r="I38" i="4" s="1"/>
  <c r="H32" i="4"/>
  <c r="I32" i="4" s="1"/>
  <c r="H42" i="4"/>
  <c r="I42" i="4" s="1"/>
  <c r="H43" i="4"/>
  <c r="I43" i="4" s="1"/>
  <c r="H13" i="4"/>
  <c r="I13" i="4" s="1"/>
  <c r="H37" i="4"/>
  <c r="I37" i="4" s="1"/>
  <c r="H31" i="4"/>
  <c r="I31" i="4" s="1"/>
  <c r="H8" i="4"/>
  <c r="I8" i="4" s="1"/>
  <c r="R38" i="4"/>
  <c r="R13" i="4"/>
  <c r="R32" i="4"/>
  <c r="R35" i="4"/>
  <c r="R40" i="4"/>
  <c r="K35" i="4"/>
  <c r="Q13" i="4"/>
  <c r="R34" i="4"/>
  <c r="R28" i="4"/>
  <c r="K43" i="4"/>
  <c r="R43" i="4"/>
  <c r="R14" i="4"/>
  <c r="R33" i="4"/>
  <c r="K36" i="4"/>
  <c r="Q36" i="4"/>
  <c r="Q8" i="4"/>
  <c r="R42" i="4"/>
  <c r="Q40" i="4"/>
  <c r="Q35" i="4"/>
  <c r="R41" i="4"/>
  <c r="R37" i="4"/>
  <c r="R31" i="4"/>
  <c r="R8" i="4"/>
  <c r="R36" i="4"/>
  <c r="R30" i="4"/>
  <c r="Q42" i="4"/>
  <c r="Q38" i="4"/>
  <c r="Q32" i="4"/>
  <c r="K33" i="4"/>
  <c r="K34" i="4"/>
  <c r="K41" i="4"/>
  <c r="K31" i="4"/>
  <c r="Q41" i="4"/>
  <c r="Q37" i="4"/>
  <c r="Q31" i="4"/>
  <c r="K40" i="4"/>
  <c r="K32" i="4"/>
  <c r="K42" i="4"/>
  <c r="Q30" i="4"/>
  <c r="K37" i="4"/>
  <c r="Q34" i="4"/>
  <c r="Q28" i="4"/>
  <c r="K13" i="4"/>
  <c r="Q43" i="4"/>
  <c r="Q14" i="4"/>
  <c r="Q33" i="4"/>
  <c r="K30" i="4"/>
  <c r="D34" i="4"/>
  <c r="D33" i="4"/>
  <c r="D42" i="4"/>
  <c r="D13" i="4"/>
  <c r="D38" i="4"/>
  <c r="D32" i="4"/>
  <c r="D41" i="4"/>
  <c r="D37" i="4"/>
  <c r="D31" i="4"/>
  <c r="D36" i="4"/>
  <c r="D8" i="4"/>
  <c r="E8" i="4" s="1"/>
  <c r="E9" i="4" l="1"/>
  <c r="K28" i="4"/>
  <c r="A9" i="4" l="1"/>
  <c r="E10" i="4"/>
  <c r="E11" i="4" s="1"/>
  <c r="K20" i="4"/>
  <c r="K8" i="4"/>
  <c r="K39" i="4"/>
  <c r="C39" i="4"/>
  <c r="R39" i="4" s="1"/>
  <c r="A10" i="4" l="1"/>
  <c r="E12" i="4"/>
  <c r="A11" i="4"/>
  <c r="Q39" i="4"/>
  <c r="K38" i="4"/>
  <c r="D39" i="4"/>
  <c r="A12" i="4" l="1"/>
  <c r="K14" i="4" l="1"/>
  <c r="A35" i="4" l="1"/>
  <c r="A40" i="4" l="1"/>
  <c r="A38" i="4" l="1"/>
  <c r="E13" i="4" l="1"/>
  <c r="A13" i="4" l="1"/>
  <c r="E14" i="4"/>
  <c r="A14" i="4" l="1"/>
  <c r="E15" i="4"/>
  <c r="A15" i="4" l="1"/>
  <c r="E16" i="4"/>
  <c r="E17" i="4" l="1"/>
  <c r="A16" i="4"/>
  <c r="A17" i="4" l="1"/>
  <c r="E18" i="4"/>
  <c r="E19" i="4" l="1"/>
  <c r="A18" i="4"/>
  <c r="A19" i="4" l="1"/>
  <c r="E20" i="4"/>
  <c r="A20" i="4" l="1"/>
  <c r="E21" i="4"/>
  <c r="E22" i="4" s="1"/>
  <c r="E23" i="4" l="1"/>
  <c r="A22" i="4"/>
  <c r="A23" i="4" l="1"/>
  <c r="E24" i="4"/>
  <c r="A24" i="4" l="1"/>
  <c r="E25" i="4"/>
  <c r="E26" i="4" s="1"/>
  <c r="E27" i="4" l="1"/>
  <c r="E28" i="4" s="1"/>
  <c r="A26" i="4"/>
  <c r="E29" i="4" l="1"/>
  <c r="A28" i="4"/>
  <c r="E30" i="4" l="1"/>
  <c r="A29" i="4"/>
  <c r="A30" i="4" l="1"/>
  <c r="E31" i="4"/>
  <c r="E32" i="4" s="1"/>
  <c r="A32" i="4" l="1"/>
  <c r="E33" i="4"/>
  <c r="A33" i="4" l="1"/>
  <c r="E34" i="4"/>
  <c r="E35" i="4" l="1"/>
  <c r="E36" i="4" s="1"/>
  <c r="A34" i="4"/>
  <c r="A36" i="4" l="1"/>
  <c r="E37" i="4"/>
  <c r="A37" i="4" l="1"/>
  <c r="E38" i="4"/>
  <c r="E39" i="4" s="1"/>
  <c r="E40" i="4" l="1"/>
  <c r="E41" i="4" s="1"/>
  <c r="A39" i="4"/>
  <c r="A41" i="4" l="1"/>
  <c r="E42" i="4"/>
  <c r="E43" i="4" l="1"/>
  <c r="A43" i="4" s="1"/>
  <c r="A42" i="4"/>
</calcChain>
</file>

<file path=xl/comments1.xml><?xml version="1.0" encoding="utf-8"?>
<comments xmlns="http://schemas.openxmlformats.org/spreadsheetml/2006/main">
  <authors>
    <author>作成者</author>
  </authors>
  <commentList>
    <comment ref="X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空欄にすると、Q-nが表示される
</t>
        </r>
      </text>
    </comment>
  </commentList>
</comments>
</file>

<file path=xl/connections.xml><?xml version="1.0" encoding="utf-8"?>
<connections xmlns="http://schemas.openxmlformats.org/spreadsheetml/2006/main">
  <connection id="1" keepAlive="1" name="クエリ - Keyword変換後_要補足説明" description="ブック内の 'Keyword変換後_要補足説明' クエリへの接続です。" type="5" refreshedVersion="0" background="1">
    <dbPr connection="Provider=Microsoft.Mashup.OleDb.1;Data Source=$Workbook$;Location=Keyword変換後_要補足説明;Extended Properties=&quot;&quot;" command="SELECT * FROM [Keyword変換後_要補足説明]"/>
  </connection>
  <connection id="2" keepAlive="1" name="クエリ - Keyword変換前_要補足説明" description="ブック内の 'Keyword変換前_要補足説明' クエリへの接続です。" type="5" refreshedVersion="0" background="1">
    <dbPr connection="Provider=Microsoft.Mashup.OleDb.1;Data Source=$Workbook$;Location=Keyword変換前_要補足説明;Extended Properties=&quot;&quot;" command="SELECT * FROM [Keyword変換前_要補足説明]"/>
  </connection>
  <connection id="3" keepAlive="1" name="クエリ - 設定値" description="ブック内の '設定値' クエリへの接続です。" type="5" refreshedVersion="0" background="1">
    <dbPr connection="Provider=Microsoft.Mashup.OleDb.1;Data Source=$Workbook$;Location=設定値;Extended Properties=&quot;&quot;" command="SELECT * FROM [設定値]"/>
  </connection>
  <connection id="4" keepAlive="1" name="クエリ - 選択肢PD用" description="ブック内の '選択肢PD用' クエリへの接続です。" type="5" refreshedVersion="6" background="1" saveData="1">
    <dbPr connection="Provider=Microsoft.Mashup.OleDb.1;Data Source=$Workbook$;Location=選択肢PD用;Extended Properties=&quot;&quot;" command="SELECT * FROM [選択肢PD用]"/>
  </connection>
</connections>
</file>

<file path=xl/sharedStrings.xml><?xml version="1.0" encoding="utf-8"?>
<sst xmlns="http://schemas.openxmlformats.org/spreadsheetml/2006/main" count="161" uniqueCount="129">
  <si>
    <t>回答入力単位・形式</t>
    <rPh sb="0" eb="2">
      <t>カイトウ</t>
    </rPh>
    <rPh sb="2" eb="4">
      <t>ニュウリョク</t>
    </rPh>
    <rPh sb="4" eb="6">
      <t>タンイ</t>
    </rPh>
    <rPh sb="7" eb="9">
      <t>ケイシキ</t>
    </rPh>
    <phoneticPr fontId="1"/>
  </si>
  <si>
    <t>選択</t>
    <rPh sb="0" eb="2">
      <t>センタク</t>
    </rPh>
    <phoneticPr fontId="1"/>
  </si>
  <si>
    <t>IsQuestion</t>
    <phoneticPr fontId="1"/>
  </si>
  <si>
    <t>照会事項</t>
    <phoneticPr fontId="1"/>
  </si>
  <si>
    <t>SEQ</t>
    <phoneticPr fontId="1"/>
  </si>
  <si>
    <t>No.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</si>
  <si>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</si>
  <si>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</si>
  <si>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法人番号</t>
    <rPh sb="0" eb="2">
      <t>ホウジン</t>
    </rPh>
    <rPh sb="2" eb="4">
      <t>バンゴウ</t>
    </rPh>
    <phoneticPr fontId="1"/>
  </si>
  <si>
    <t>会社名</t>
    <rPh sb="0" eb="3">
      <t>カイシャメイ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</si>
  <si>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</si>
  <si>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</si>
  <si>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担当部署住所</t>
    <rPh sb="0" eb="2">
      <t>タントウ</t>
    </rPh>
    <rPh sb="2" eb="4">
      <t>ブショ</t>
    </rPh>
    <rPh sb="4" eb="6">
      <t>ジュウショ</t>
    </rPh>
    <phoneticPr fontId="1"/>
  </si>
  <si>
    <t>担当部署郵便番号</t>
    <rPh sb="0" eb="2">
      <t>タントウ</t>
    </rPh>
    <rPh sb="2" eb="4">
      <t>ブショ</t>
    </rPh>
    <rPh sb="4" eb="6">
      <t>ユウビン</t>
    </rPh>
    <rPh sb="6" eb="8">
      <t>バンゴウ</t>
    </rPh>
    <phoneticPr fontId="1"/>
  </si>
  <si>
    <t>E-mail</t>
    <phoneticPr fontId="1"/>
  </si>
  <si>
    <t>担当部署電話番号</t>
    <rPh sb="0" eb="2">
      <t>タントウ</t>
    </rPh>
    <rPh sb="2" eb="4">
      <t>ブショ</t>
    </rPh>
    <rPh sb="4" eb="6">
      <t>デンワ</t>
    </rPh>
    <rPh sb="6" eb="8">
      <t>バンゴウ</t>
    </rPh>
    <phoneticPr fontId="1"/>
  </si>
  <si>
    <t>リスト</t>
    <phoneticPr fontId="1"/>
  </si>
  <si>
    <t>※</t>
  </si>
  <si>
    <t xml:space="preserve">▼次からお選びください
</t>
  </si>
  <si>
    <t>★</t>
  </si>
  <si>
    <t>★</t>
    <phoneticPr fontId="1"/>
  </si>
  <si>
    <t>列1</t>
  </si>
  <si>
    <t>回答</t>
    <rPh sb="0" eb="2">
      <t>カイトウ</t>
    </rPh>
    <phoneticPr fontId="1"/>
  </si>
  <si>
    <t>補足説明</t>
    <rPh sb="0" eb="2">
      <t>ホソク</t>
    </rPh>
    <rPh sb="2" eb="4">
      <t>セツメイ</t>
    </rPh>
    <phoneticPr fontId="1"/>
  </si>
  <si>
    <t>補足</t>
    <rPh sb="0" eb="2">
      <t>ホソク</t>
    </rPh>
    <phoneticPr fontId="1"/>
  </si>
  <si>
    <t>システムの方式</t>
    <rPh sb="5" eb="7">
      <t>ホウシキ</t>
    </rPh>
    <phoneticPr fontId="1"/>
  </si>
  <si>
    <t>照会事項入力用</t>
    <rPh sb="0" eb="2">
      <t>ショウカイ</t>
    </rPh>
    <rPh sb="2" eb="4">
      <t>ジコウ</t>
    </rPh>
    <rPh sb="4" eb="7">
      <t>ニュウリョクヨウ</t>
    </rPh>
    <phoneticPr fontId="1"/>
  </si>
  <si>
    <t>CountUp</t>
    <phoneticPr fontId="1"/>
  </si>
  <si>
    <t>F改行</t>
    <rPh sb="1" eb="3">
      <t>カイギョウ</t>
    </rPh>
    <phoneticPr fontId="1"/>
  </si>
  <si>
    <t>F回答漏れ-必須</t>
    <rPh sb="1" eb="3">
      <t>カイトウ</t>
    </rPh>
    <rPh sb="3" eb="4">
      <t>モ</t>
    </rPh>
    <phoneticPr fontId="1"/>
  </si>
  <si>
    <t>F回答漏れ-条件あり</t>
    <rPh sb="1" eb="3">
      <t>カイトウ</t>
    </rPh>
    <rPh sb="3" eb="4">
      <t>モ</t>
    </rPh>
    <rPh sb="6" eb="8">
      <t>ジョウケン</t>
    </rPh>
    <phoneticPr fontId="1"/>
  </si>
  <si>
    <t>項目名</t>
    <rPh sb="0" eb="2">
      <t>コウモク</t>
    </rPh>
    <rPh sb="2" eb="3">
      <t>メイ</t>
    </rPh>
    <phoneticPr fontId="1"/>
  </si>
  <si>
    <t>値</t>
    <rPh sb="0" eb="1">
      <t>アタイ</t>
    </rPh>
    <phoneticPr fontId="1"/>
  </si>
  <si>
    <t>役割</t>
    <rPh sb="0" eb="2">
      <t>ヤクワリ</t>
    </rPh>
    <phoneticPr fontId="1"/>
  </si>
  <si>
    <t>見出し</t>
    <rPh sb="0" eb="2">
      <t>ミダ</t>
    </rPh>
    <phoneticPr fontId="1"/>
  </si>
  <si>
    <t>選択肢</t>
    <rPh sb="0" eb="3">
      <t>センタクシ</t>
    </rPh>
    <phoneticPr fontId="1"/>
  </si>
  <si>
    <t>説明</t>
    <rPh sb="0" eb="2">
      <t>セツメイ</t>
    </rPh>
    <phoneticPr fontId="1"/>
  </si>
  <si>
    <t>PD補足</t>
    <rPh sb="2" eb="4">
      <t>ホソク</t>
    </rPh>
    <phoneticPr fontId="1"/>
  </si>
  <si>
    <t>F見出し</t>
    <rPh sb="1" eb="3">
      <t>ミダ</t>
    </rPh>
    <phoneticPr fontId="1"/>
  </si>
  <si>
    <t>Webブラウザ方式</t>
  </si>
  <si>
    <t>クライアント・サーバ方式(クライアントに専用アプリ)</t>
  </si>
  <si>
    <t>スタンドアロン方式</t>
  </si>
  <si>
    <t>クラウド</t>
  </si>
  <si>
    <t>オンプレミス</t>
  </si>
  <si>
    <t>[詳細は補足説明へ記載]</t>
  </si>
  <si>
    <t>設定値</t>
    <rPh sb="0" eb="3">
      <t>セッテイチ</t>
    </rPh>
    <phoneticPr fontId="1"/>
  </si>
  <si>
    <t>その他[詳細は補足説明へ記載]</t>
  </si>
  <si>
    <t>F要補足説明</t>
    <rPh sb="1" eb="2">
      <t>ヨウ</t>
    </rPh>
    <rPh sb="2" eb="4">
      <t>ホソク</t>
    </rPh>
    <rPh sb="4" eb="6">
      <t>セツメイ</t>
    </rPh>
    <phoneticPr fontId="1"/>
  </si>
  <si>
    <t>選択肢</t>
  </si>
  <si>
    <t>選択肢個数</t>
  </si>
  <si>
    <t>選択肢分割.1</t>
  </si>
  <si>
    <t>選択肢分割.2</t>
  </si>
  <si>
    <t>選択肢分割.3</t>
  </si>
  <si>
    <t>選択肢分割.4</t>
  </si>
  <si>
    <t>クラウド/オンプレミス</t>
  </si>
  <si>
    <t>選択肢PD起点</t>
    <rPh sb="0" eb="3">
      <t>センタクシ</t>
    </rPh>
    <rPh sb="5" eb="7">
      <t>キテン</t>
    </rPh>
    <phoneticPr fontId="1"/>
  </si>
  <si>
    <t>選択肢PD行番号</t>
    <rPh sb="0" eb="3">
      <t>センタクシ</t>
    </rPh>
    <rPh sb="5" eb="6">
      <t>ギョウ</t>
    </rPh>
    <rPh sb="6" eb="8">
      <t>バンゴウ</t>
    </rPh>
    <phoneticPr fontId="1"/>
  </si>
  <si>
    <t>選択肢PD個数</t>
    <rPh sb="0" eb="3">
      <t>センタクシ</t>
    </rPh>
    <rPh sb="5" eb="7">
      <t>コスウ</t>
    </rPh>
    <phoneticPr fontId="1"/>
  </si>
  <si>
    <t>表示形式_照会事項補足</t>
    <rPh sb="0" eb="2">
      <t>ヒョウジ</t>
    </rPh>
    <rPh sb="2" eb="4">
      <t>ケイシキ</t>
    </rPh>
    <rPh sb="5" eb="7">
      <t>ショウカイ</t>
    </rPh>
    <rPh sb="7" eb="9">
      <t>ジコウ</t>
    </rPh>
    <rPh sb="9" eb="11">
      <t>ホソク</t>
    </rPh>
    <phoneticPr fontId="1"/>
  </si>
  <si>
    <t>照会事項補足</t>
    <rPh sb="0" eb="2">
      <t>ショウカイ</t>
    </rPh>
    <rPh sb="2" eb="4">
      <t>ジコウ</t>
    </rPh>
    <rPh sb="4" eb="6">
      <t>ホソク</t>
    </rPh>
    <phoneticPr fontId="1"/>
  </si>
  <si>
    <t>;;;@　</t>
    <phoneticPr fontId="1"/>
  </si>
  <si>
    <t>照会事項選択肢</t>
    <rPh sb="0" eb="2">
      <t>ショウカイ</t>
    </rPh>
    <rPh sb="2" eb="4">
      <t>ジコウ</t>
    </rPh>
    <rPh sb="4" eb="7">
      <t>センタクシ</t>
    </rPh>
    <phoneticPr fontId="1"/>
  </si>
  <si>
    <t>改行</t>
    <rPh sb="0" eb="2">
      <t>カイギョウ</t>
    </rPh>
    <phoneticPr fontId="1"/>
  </si>
  <si>
    <t>選択</t>
    <rPh sb="0" eb="2">
      <t>センタク</t>
    </rPh>
    <phoneticPr fontId="1"/>
  </si>
  <si>
    <t>Keyword変換前_要補足説明</t>
    <rPh sb="7" eb="9">
      <t>ヘンカン</t>
    </rPh>
    <rPh sb="9" eb="10">
      <t>マエ</t>
    </rPh>
    <rPh sb="11" eb="12">
      <t>ヨウ</t>
    </rPh>
    <rPh sb="12" eb="14">
      <t>ホソク</t>
    </rPh>
    <rPh sb="14" eb="16">
      <t>セツメイ</t>
    </rPh>
    <phoneticPr fontId="1"/>
  </si>
  <si>
    <t>Keyword変換後_要補足説明</t>
    <rPh sb="7" eb="9">
      <t>ヘンカン</t>
    </rPh>
    <rPh sb="9" eb="10">
      <t>ゴ</t>
    </rPh>
    <rPh sb="11" eb="12">
      <t>ヨウ</t>
    </rPh>
    <rPh sb="12" eb="14">
      <t>ホソク</t>
    </rPh>
    <rPh sb="14" eb="16">
      <t>セツメイ</t>
    </rPh>
    <phoneticPr fontId="1"/>
  </si>
  <si>
    <t>[]</t>
    <phoneticPr fontId="1"/>
  </si>
  <si>
    <t>Webブラウザ方式/クライアント・サーバ方式(クライアントに専用アプリ)/スタンドアロン方式/その他[]</t>
  </si>
  <si>
    <t>Fwk要回答条件あり</t>
    <rPh sb="3" eb="6">
      <t>ヨウカイトウ</t>
    </rPh>
    <rPh sb="6" eb="8">
      <t>ジョウケン</t>
    </rPh>
    <phoneticPr fontId="1"/>
  </si>
  <si>
    <t>Fwk回答欄空き</t>
    <rPh sb="3" eb="5">
      <t>カイトウ</t>
    </rPh>
    <rPh sb="5" eb="6">
      <t>ラン</t>
    </rPh>
    <rPh sb="6" eb="7">
      <t>ア</t>
    </rPh>
    <phoneticPr fontId="1"/>
  </si>
  <si>
    <t>Fwk要補足説明</t>
  </si>
  <si>
    <t>Fwk補足説明空き</t>
    <rPh sb="3" eb="7">
      <t>ホソクセツメイ</t>
    </rPh>
    <rPh sb="7" eb="8">
      <t>ア</t>
    </rPh>
    <phoneticPr fontId="1"/>
  </si>
  <si>
    <t>Keyword条件_回答形式選択</t>
    <rPh sb="7" eb="9">
      <t>ジョウケン</t>
    </rPh>
    <rPh sb="10" eb="12">
      <t>カイトウ</t>
    </rPh>
    <rPh sb="12" eb="14">
      <t>ケイシキ</t>
    </rPh>
    <rPh sb="14" eb="16">
      <t>センタク</t>
    </rPh>
    <phoneticPr fontId="1"/>
  </si>
  <si>
    <t>Fwk選択肢あり</t>
    <rPh sb="3" eb="6">
      <t>センタクシ</t>
    </rPh>
    <phoneticPr fontId="1"/>
  </si>
  <si>
    <t>Fwk回答形式選択</t>
    <rPh sb="3" eb="5">
      <t>カイトウ</t>
    </rPh>
    <rPh sb="5" eb="7">
      <t>ケイシキ</t>
    </rPh>
    <rPh sb="7" eb="9">
      <t>センタク</t>
    </rPh>
    <phoneticPr fontId="1"/>
  </si>
  <si>
    <t>F選択肢不備</t>
    <rPh sb="1" eb="4">
      <t>センタクシ</t>
    </rPh>
    <rPh sb="4" eb="6">
      <t>フビ</t>
    </rPh>
    <phoneticPr fontId="1"/>
  </si>
  <si>
    <t>Keyword質問事項_選択肢</t>
    <rPh sb="7" eb="9">
      <t>シツモン</t>
    </rPh>
    <rPh sb="9" eb="11">
      <t>ジコウ</t>
    </rPh>
    <rPh sb="12" eb="15">
      <t>センタクシ</t>
    </rPh>
    <phoneticPr fontId="1"/>
  </si>
  <si>
    <t>★</t>
    <phoneticPr fontId="1"/>
  </si>
  <si>
    <t>システム名</t>
    <rPh sb="4" eb="5">
      <t>メイ</t>
    </rPh>
    <phoneticPr fontId="1"/>
  </si>
  <si>
    <t>自由記述</t>
    <rPh sb="0" eb="4">
      <t>ジユウキジュツ</t>
    </rPh>
    <phoneticPr fontId="1"/>
  </si>
  <si>
    <t>真正性の確保方法</t>
  </si>
  <si>
    <t>システムに依存しない可読性の確保方法</t>
  </si>
  <si>
    <t>外部からの電子決裁への対応</t>
  </si>
  <si>
    <t>３　導入スケジュール</t>
    <rPh sb="2" eb="4">
      <t>ドウニュウ</t>
    </rPh>
    <phoneticPr fontId="1"/>
  </si>
  <si>
    <t>契約～設計期間</t>
  </si>
  <si>
    <t>開発・テスト期間</t>
  </si>
  <si>
    <t>本稼働までの期間</t>
  </si>
  <si>
    <t>４　導入実績</t>
    <rPh sb="2" eb="6">
      <t>ドウニュウジッセキ</t>
    </rPh>
    <phoneticPr fontId="1"/>
  </si>
  <si>
    <t>導入実績</t>
    <rPh sb="0" eb="4">
      <t>ドウニュウジッセキ</t>
    </rPh>
    <phoneticPr fontId="1"/>
  </si>
  <si>
    <t>月数</t>
    <rPh sb="0" eb="2">
      <t>ツキスウ</t>
    </rPh>
    <phoneticPr fontId="1"/>
  </si>
  <si>
    <t>クラウド/オンプレミス</t>
    <phoneticPr fontId="1"/>
  </si>
  <si>
    <t>基本機能</t>
    <phoneticPr fontId="1"/>
  </si>
  <si>
    <t>クラウド・オンプレミスの別</t>
    <rPh sb="12" eb="13">
      <t>ベツ</t>
    </rPh>
    <phoneticPr fontId="1"/>
  </si>
  <si>
    <t>年</t>
    <rPh sb="0" eb="1">
      <t>ネン</t>
    </rPh>
    <phoneticPr fontId="1"/>
  </si>
  <si>
    <t>保守対象期間</t>
  </si>
  <si>
    <t>契約方式</t>
    <rPh sb="0" eb="2">
      <t>ケイヤク</t>
    </rPh>
    <rPh sb="2" eb="4">
      <t>ホウシキ</t>
    </rPh>
    <phoneticPr fontId="1"/>
  </si>
  <si>
    <t>保守対応内容</t>
  </si>
  <si>
    <t>サポート時間</t>
    <rPh sb="4" eb="6">
      <t>ジカン</t>
    </rPh>
    <phoneticPr fontId="1"/>
  </si>
  <si>
    <t>運用支援内容</t>
    <rPh sb="0" eb="2">
      <t>ウンヨウ</t>
    </rPh>
    <rPh sb="2" eb="4">
      <t>シエン</t>
    </rPh>
    <rPh sb="4" eb="6">
      <t>ナイヨウ</t>
    </rPh>
    <phoneticPr fontId="1"/>
  </si>
  <si>
    <t>対応手段対応手段（現地／電話／メール／WEB会議等）</t>
    <rPh sb="0" eb="4">
      <t>タイオウシュダン</t>
    </rPh>
    <phoneticPr fontId="1"/>
  </si>
  <si>
    <t>障害対応手段</t>
  </si>
  <si>
    <t>対応時間・体制</t>
  </si>
  <si>
    <t>貴社推奨のセキュリティ対策</t>
    <rPh sb="0" eb="2">
      <t>キシャ</t>
    </rPh>
    <rPh sb="2" eb="4">
      <t>スイショウ</t>
    </rPh>
    <rPh sb="11" eb="13">
      <t>タイサク</t>
    </rPh>
    <phoneticPr fontId="1"/>
  </si>
  <si>
    <t>１　保守体制</t>
    <rPh sb="2" eb="6">
      <t>ホシュタイセイ</t>
    </rPh>
    <phoneticPr fontId="1"/>
  </si>
  <si>
    <t>２　運用支援体制</t>
    <rPh sb="2" eb="8">
      <t>ウンヨウシエンタイセイ</t>
    </rPh>
    <phoneticPr fontId="1"/>
  </si>
  <si>
    <t>３障害対応支援体制</t>
    <phoneticPr fontId="1"/>
  </si>
  <si>
    <t>単年度契約/複数年契約</t>
    <rPh sb="0" eb="5">
      <t>タンネンドケイヤク</t>
    </rPh>
    <rPh sb="6" eb="9">
      <t>フクスウネン</t>
    </rPh>
    <rPh sb="9" eb="11">
      <t>ケイヤク</t>
    </rPh>
    <phoneticPr fontId="1"/>
  </si>
  <si>
    <t>【凡例】　赤：必須入力</t>
    <rPh sb="5" eb="6">
      <t>アカ</t>
    </rPh>
    <rPh sb="7" eb="11">
      <t>ヒッスニュウリョク</t>
    </rPh>
    <phoneticPr fontId="1"/>
  </si>
  <si>
    <t>　　　　　 黄：任意入力</t>
    <rPh sb="6" eb="7">
      <t>キ</t>
    </rPh>
    <rPh sb="8" eb="10">
      <t>ニンイ</t>
    </rPh>
    <rPh sb="10" eb="12">
      <t>ニュウリョク</t>
    </rPh>
    <phoneticPr fontId="1"/>
  </si>
  <si>
    <t>ア_費用内訳
　システム導入費
　ライセンス・利用料
　保守・運用費
　導入支援費
　その他（任意記入）</t>
    <phoneticPr fontId="1"/>
  </si>
  <si>
    <t>イ_年度別費用
　1年目
　2年目
　3年目
　4年目
　5年目
　合計（5年間または最低利用期間）</t>
    <phoneticPr fontId="1"/>
  </si>
  <si>
    <t>ウ_移行データ
　提供形式
　データ構造・内容
　提供方法
　作成費用（円）
　備考</t>
    <phoneticPr fontId="1"/>
  </si>
  <si>
    <t>自由記述・円</t>
    <rPh sb="0" eb="4">
      <t>ジユウキジュツ</t>
    </rPh>
    <rPh sb="5" eb="6">
      <t>エン</t>
    </rPh>
    <phoneticPr fontId="1"/>
  </si>
  <si>
    <t>※回答欄に書ききれない場合は、情報提供資料（任意様式）の掲載ページの項番を記載するなどして回答をお願いします。以下の欄も同様にお願いします。</t>
    <rPh sb="1" eb="4">
      <t>カイトウラン</t>
    </rPh>
    <rPh sb="5" eb="6">
      <t>カ</t>
    </rPh>
    <rPh sb="11" eb="13">
      <t>バアイ</t>
    </rPh>
    <rPh sb="15" eb="21">
      <t>ジョウホウテイキョウシリョウ</t>
    </rPh>
    <rPh sb="22" eb="26">
      <t>ニンイヨウシキ</t>
    </rPh>
    <rPh sb="28" eb="30">
      <t>ケイサイ</t>
    </rPh>
    <rPh sb="34" eb="36">
      <t>コウバン</t>
    </rPh>
    <rPh sb="37" eb="39">
      <t>キサイ</t>
    </rPh>
    <rPh sb="45" eb="47">
      <t>カイトウ</t>
    </rPh>
    <rPh sb="49" eb="50">
      <t>ネガ</t>
    </rPh>
    <rPh sb="55" eb="57">
      <t>イカ</t>
    </rPh>
    <rPh sb="58" eb="59">
      <t>ラン</t>
    </rPh>
    <rPh sb="60" eb="62">
      <t>ドウヨウ</t>
    </rPh>
    <rPh sb="64" eb="65">
      <t>ネガ</t>
    </rPh>
    <phoneticPr fontId="1"/>
  </si>
  <si>
    <t>文書の電子的管理によるサーバー容量圧迫への対策</t>
    <phoneticPr fontId="1"/>
  </si>
  <si>
    <t>推奨システム</t>
    <rPh sb="0" eb="2">
      <t>スイショウ</t>
    </rPh>
    <phoneticPr fontId="1"/>
  </si>
  <si>
    <t>システム概要・特長</t>
    <rPh sb="8" eb="9">
      <t>ナガ</t>
    </rPh>
    <phoneticPr fontId="1"/>
  </si>
  <si>
    <t>セキュリティについて</t>
    <phoneticPr fontId="1"/>
  </si>
  <si>
    <t>概算見積書について</t>
    <rPh sb="0" eb="5">
      <t>ガイサンミツモリショ</t>
    </rPh>
    <phoneticPr fontId="1"/>
  </si>
  <si>
    <t>単年度契約/複数年契約</t>
  </si>
  <si>
    <t>単年度契約</t>
  </si>
  <si>
    <t>複数年契約</t>
  </si>
  <si>
    <t>◤オプション機能がある場合◢
オプション機能について説明してください。</t>
    <rPh sb="11" eb="13">
      <t>バアイ</t>
    </rPh>
    <rPh sb="20" eb="22">
      <t>キノウ</t>
    </rPh>
    <rPh sb="26" eb="28">
      <t>セツメイ</t>
    </rPh>
    <phoneticPr fontId="1"/>
  </si>
  <si>
    <t>◤クラウドの場合◢
最低利用期間</t>
    <phoneticPr fontId="1"/>
  </si>
  <si>
    <t>◤クラウドの場合◢
解約条件・違約金等</t>
    <phoneticPr fontId="1"/>
  </si>
  <si>
    <t>提出者</t>
    <rPh sb="0" eb="3">
      <t>テイシュツシャ</t>
    </rPh>
    <phoneticPr fontId="1"/>
  </si>
  <si>
    <t>所在地</t>
    <rPh sb="0" eb="3">
      <t>ショザイチ</t>
    </rPh>
    <phoneticPr fontId="1"/>
  </si>
  <si>
    <t>商号又は名称</t>
    <phoneticPr fontId="1"/>
  </si>
  <si>
    <t>代表者職氏名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</si>
</sst>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Q-&quot;0"/>
  </numFmts>
  <fonts count="4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Meiryo U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0"/>
      </top>
      <bottom/>
      <diagonal/>
    </border>
  </borders>
  <cellStyleXfs count="2">
    <xf numFmtId="0" fontId="0" fillId="0" borderId="0">
      <alignment vertical="top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top"/>
    </xf>
    <xf numFmtId="0" fontId="0" fillId="0" borderId="0" xfId="0" applyAlignment="1">
      <alignment vertical="top" wrapText="1"/>
    </xf>
    <xf numFmtId="176" fontId="0" fillId="0" borderId="0" xfId="0" applyNumberFormat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>
      <alignment vertical="top"/>
    </xf>
    <xf numFmtId="0" fontId="0" fillId="0" borderId="0" xfId="0" applyFill="1">
      <alignment vertical="top"/>
    </xf>
    <xf numFmtId="0" fontId="0" fillId="0" borderId="0" xfId="0" applyBorder="1" applyAlignment="1">
      <alignment vertical="top" wrapText="1"/>
    </xf>
    <xf numFmtId="0" fontId="0" fillId="2" borderId="0" xfId="0" applyFill="1">
      <alignment vertical="top"/>
    </xf>
    <xf numFmtId="0" fontId="0" fillId="0" borderId="0" xfId="0" applyAlignment="1">
      <alignment horizontal="right" vertical="top"/>
    </xf>
    <xf numFmtId="0" fontId="0" fillId="3" borderId="0" xfId="0" applyFill="1">
      <alignment vertical="top"/>
    </xf>
    <xf numFmtId="0" fontId="0" fillId="0" borderId="0" xfId="0" applyFill="1" applyProtection="1">
      <alignment vertical="top"/>
      <protection locked="0"/>
    </xf>
    <xf numFmtId="38" fontId="0" fillId="0" borderId="0" xfId="1" applyFont="1" applyFill="1" applyAlignment="1" applyProtection="1">
      <alignment vertical="top"/>
      <protection locked="0"/>
    </xf>
    <xf numFmtId="0" fontId="0" fillId="0" borderId="0" xfId="0" quotePrefix="1">
      <alignment vertical="top"/>
    </xf>
    <xf numFmtId="0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3" borderId="0" xfId="0" applyFill="1" applyAlignment="1">
      <alignment vertical="top"/>
    </xf>
    <xf numFmtId="0" fontId="0" fillId="0" borderId="0" xfId="0" applyAlignment="1"/>
    <xf numFmtId="0" fontId="0" fillId="0" borderId="0" xfId="0" applyAlignment="1">
      <alignment vertical="top"/>
    </xf>
  </cellXfs>
  <cellStyles count="2">
    <cellStyle name="桁区切り" xfId="1" builtinId="6"/>
    <cellStyle name="標準" xfId="0" builtinId="0" customBuiltin="1"/>
  </cellStyles>
  <dxfs count="6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176" formatCode="&quot;Q-&quot;0"/>
      <alignment horizontal="left" vertical="top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numFmt numFmtId="177" formatCode="@\_x000a_"/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numFmt numFmtId="177" formatCode="@\_x000a_"/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numFmt numFmtId="177" formatCode="@\_x000a_"/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8" adjustColumnWidth="0" connectionId="4" autoFormatId="20" applyNumberFormats="0" applyBorderFormats="0" applyFontFormats="1" applyPatternFormats="1" applyAlignmentFormats="0" applyWidthHeightFormats="0">
  <queryTableRefresh preserveSortFilterLayout="0" nextId="7">
    <queryTableFields count="6">
      <queryTableField id="1" name="選択肢" tableColumnId="1"/>
      <queryTableField id="2" name="選択肢個数" tableColumnId="2"/>
      <queryTableField id="3" name="選択肢分割.1" tableColumnId="3"/>
      <queryTableField id="4" name="選択肢分割.2" tableColumnId="4"/>
      <queryTableField id="5" name="選択肢分割.3" tableColumnId="5"/>
      <queryTableField id="6" name="選択肢分割.4" tableColumnId="6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FaceSheet" displayName="FaceSheet" ref="A1:B9" totalsRowShown="0">
  <autoFilter ref="A1:B9"/>
  <tableColumns count="2">
    <tableColumn id="1" name="項目"/>
    <tableColumn id="2" name="内容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6" name="照会事項" displayName="照会事項" ref="A3:AB43" totalsRowShown="0">
  <autoFilter ref="A3:AB43"/>
  <tableColumns count="28">
    <tableColumn id="1" name="No." dataDxfId="30">
      <calculatedColumnFormula>IF(照会事項[[#This Row],[IsQuestion]],照会事項[[#This Row],[SEQ]],"")</calculatedColumnFormula>
    </tableColumn>
    <tableColumn id="24" name="照会事項" dataDxfId="29" dataCellStyle="標準">
      <calculatedColumnFormula>CONCATENATE(照会事項[[#This Row],[照会事項補足]],照会事項[[#This Row],[照会事項入力用]],照会事項[[#This Row],[照会事項選択肢]])</calculatedColumnFormula>
    </tableColumn>
    <tableColumn id="25" name="IsQuestion" dataDxfId="28">
      <calculatedColumnFormula>AND(照会事項[[#This Row],[照会事項入力用]]&lt;&gt;"",照会事項[[#This Row],[補足]]="")</calculatedColumnFormula>
    </tableColumn>
    <tableColumn id="10" name="CountUp" dataDxfId="27">
      <calculatedColumnFormula>IF(照会事項[[#This Row],[IsQuestion]],1,0)</calculatedColumnFormula>
    </tableColumn>
    <tableColumn id="26" name="SEQ" dataDxfId="26">
      <calculatedColumnFormula>IFERROR(OFFSET(照会事項[[#This Row],[SEQ]],-1,0)+照会事項[[#This Row],[CountUp]],照会事項[[#This Row],[CountUp]])</calculatedColumnFormula>
    </tableColumn>
    <tableColumn id="19" name="照会事項補足" dataDxfId="25">
      <calculatedColumnFormula>TEXT(照会事項[[#This Row],[補足]],表示形式_照会事項補足)</calculatedColumnFormula>
    </tableColumn>
    <tableColumn id="20" name="照会事項選択肢" dataDxfId="24">
      <calculatedColumnFormula>IF(照会事項[[#This Row],[Fwk回答形式選択]],CONCATENATE(改行,Keyword質問事項_選択肢,SUBSTITUTE(照会事項[[#This Row],[選択肢]],Keyword変換前_要補足説明,Keyword変換後_要補足説明)),"")</calculatedColumnFormula>
    </tableColumn>
    <tableColumn id="17" name="選択肢PD行番号" dataDxfId="23">
      <calculatedColumnFormula>MATCH(照会事項[[#This Row],[選択肢]],選択肢PD用[選択肢],0)</calculatedColumnFormula>
    </tableColumn>
    <tableColumn id="18" name="選択肢PD個数" dataDxfId="22">
      <calculatedColumnFormula>INDEX(選択肢PD用[選択肢個数],照会事項[[#This Row],[選択肢PD行番号]])</calculatedColumnFormula>
    </tableColumn>
    <tableColumn id="13" name="F見出し" dataDxfId="21">
      <calculatedColumnFormula>照会事項[[#This Row],[補足]]=見出し</calculatedColumnFormula>
    </tableColumn>
    <tableColumn id="11" name="F改行" dataDxfId="20">
      <calculatedColumnFormula>AND(TRIM(照会事項[[#This Row],[照会事項]])&lt;&gt;"",OFFSET(照会事項[[#This Row],[IsQuestion]],1,0))</calculatedColumnFormula>
    </tableColumn>
    <tableColumn id="29" name="Fwk選択肢あり" dataDxfId="19">
      <calculatedColumnFormula>NOT(ISBLANK(照会事項[[#This Row],[選択肢]]))</calculatedColumnFormula>
    </tableColumn>
    <tableColumn id="28" name="Fwk回答形式選択" dataDxfId="18">
      <calculatedColumnFormula>照会事項[[#This Row],[回答入力単位・形式]]=Keyword条件_回答形式選択</calculatedColumnFormula>
    </tableColumn>
    <tableColumn id="27" name="F選択肢不備" dataDxfId="17">
      <calculatedColumnFormula>_xlfn.XOR(照会事項[[#This Row],[Fwk選択肢あり]],照会事項[[#This Row],[Fwk回答形式選択]])</calculatedColumnFormula>
    </tableColumn>
    <tableColumn id="6" name="Fwk要回答条件あり" dataDxfId="16">
      <calculatedColumnFormula>LEFT(照会事項[[#This Row],[照会事項入力用]],1)="◤"</calculatedColumnFormula>
    </tableColumn>
    <tableColumn id="7" name="Fwk回答欄空き" dataDxfId="15">
      <calculatedColumnFormula>ISBLANK(照会事項[[#This Row],[回答]])</calculatedColumnFormula>
    </tableColumn>
    <tableColumn id="8" name="F回答漏れ-必須" dataDxfId="14">
      <calculatedColumnFormula>AND(照会事項[[#This Row],[IsQuestion]],照会事項[[#This Row],[Fwk回答欄空き]],NOT(照会事項[[#This Row],[Fwk要回答条件あり]]))</calculatedColumnFormula>
    </tableColumn>
    <tableColumn id="9" name="F回答漏れ-条件あり" dataDxfId="13">
      <calculatedColumnFormula>AND(照会事項[[#This Row],[IsQuestion]],照会事項[[#This Row],[Fwk回答欄空き]],照会事項[[#This Row],[Fwk要回答条件あり]])</calculatedColumnFormula>
    </tableColumn>
    <tableColumn id="22" name="Fwk要補足説明" dataDxfId="12">
      <calculatedColumnFormula>ISNUMBER(FIND(Keyword変換後_要補足説明,照会事項[[#This Row],[回答]]))</calculatedColumnFormula>
    </tableColumn>
    <tableColumn id="21" name="Fwk補足説明空き" dataDxfId="11">
      <calculatedColumnFormula>ISBLANK(照会事項[[#This Row],[補足説明]])</calculatedColumnFormula>
    </tableColumn>
    <tableColumn id="14" name="F要補足説明" dataDxfId="10">
      <calculatedColumnFormula>AND(照会事項[[#This Row],[Fwk要補足説明]],照会事項[[#This Row],[Fwk補足説明空き]])</calculatedColumnFormula>
    </tableColumn>
    <tableColumn id="12" name="列1" dataDxfId="9"/>
    <tableColumn id="2" name="照会事項入力用" dataDxfId="8"/>
    <tableColumn id="3" name="補足" dataDxfId="7"/>
    <tableColumn id="15" name="選択肢" dataDxfId="6"/>
    <tableColumn id="23" name="回答入力単位・形式"/>
    <tableColumn id="4" name="回答" dataCellStyle="標準"/>
    <tableColumn id="5" name="補足説明"/>
  </tableColumns>
  <tableStyleInfo name="TableStyleMedium12" showFirstColumn="0" showLastColumn="0" showRowStripes="0" showColumnStripes="0"/>
</table>
</file>

<file path=xl/tables/table3.xml><?xml version="1.0" encoding="utf-8"?>
<table xmlns="http://schemas.openxmlformats.org/spreadsheetml/2006/main" id="8" name="補足" displayName="補足" ref="D4:E6" totalsRowShown="0">
  <autoFilter ref="D4:E6"/>
  <tableColumns count="2">
    <tableColumn id="1" name="役割"/>
    <tableColumn id="2" name="補足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10" name="設定値" displayName="設定値" ref="A3:B9" totalsRowShown="0">
  <autoFilter ref="A3:B9"/>
  <tableColumns count="2">
    <tableColumn id="1" name="項目名"/>
    <tableColumn id="2" name="値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選択肢PD用" displayName="選択肢PD用" ref="H4:M7" tableType="queryTable" totalsRowShown="0">
  <autoFilter ref="H4:M7"/>
  <tableColumns count="6">
    <tableColumn id="1" uniqueName="1" name="選択肢" queryTableFieldId="1" dataDxfId="5"/>
    <tableColumn id="2" uniqueName="2" name="選択肢個数" queryTableFieldId="2" dataDxfId="4"/>
    <tableColumn id="3" uniqueName="3" name="選択肢分割.1" queryTableFieldId="3" dataDxfId="3"/>
    <tableColumn id="4" uniqueName="4" name="選択肢分割.2" queryTableFieldId="4" dataDxfId="2"/>
    <tableColumn id="5" uniqueName="5" name="選択肢分割.3" queryTableFieldId="5" dataDxfId="1"/>
    <tableColumn id="6" uniqueName="6" name="選択肢分割.4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スリップストリーム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ユーザー定義 2">
      <a:majorFont>
        <a:latin typeface="Calibri"/>
        <a:ea typeface="Meiryo UI"/>
        <a:cs typeface=""/>
      </a:majorFont>
      <a:minorFont>
        <a:latin typeface="Calibr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2" sqref="B2"/>
    </sheetView>
  </sheetViews>
  <sheetFormatPr defaultRowHeight="15.75"/>
  <cols>
    <col min="1" max="1" width="15.33203125" bestFit="1" customWidth="1"/>
    <col min="2" max="2" width="40.77734375" customWidth="1"/>
  </cols>
  <sheetData>
    <row r="1" spans="1:2">
      <c r="A1" t="s">
        <v>6</v>
      </c>
      <c r="B1" t="s">
        <v>7</v>
      </c>
    </row>
    <row r="2" spans="1:2">
      <c r="A2" t="s">
        <v>8</v>
      </c>
    </row>
    <row r="3" spans="1:2">
      <c r="A3" t="s">
        <v>9</v>
      </c>
    </row>
    <row r="4" spans="1:2">
      <c r="A4" t="s">
        <v>10</v>
      </c>
    </row>
    <row r="5" spans="1:2">
      <c r="A5" t="s">
        <v>12</v>
      </c>
    </row>
    <row r="6" spans="1:2">
      <c r="A6" t="s">
        <v>13</v>
      </c>
    </row>
    <row r="7" spans="1:2">
      <c r="A7" t="s">
        <v>15</v>
      </c>
    </row>
    <row r="8" spans="1:2">
      <c r="A8" t="s">
        <v>11</v>
      </c>
    </row>
    <row r="9" spans="1:2">
      <c r="A9" t="s">
        <v>14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</oddHeader>
    <oddFooter>&amp;L&amp;Z
&amp;F&amp;R&amp;P / &amp;N ページ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54"/>
  <sheetViews>
    <sheetView zoomScale="85" zoomScaleNormal="85" zoomScaleSheetLayoutView="85" workbookViewId="0">
      <pane xSplit="2" ySplit="3" topLeftCell="R4" activePane="bottomRight" state="frozen"/>
      <selection pane="topRight" activeCell="C1" sqref="C1"/>
      <selection pane="bottomLeft" activeCell="A3" sqref="A3"/>
      <selection pane="bottomRight" activeCell="Z9" sqref="Z9"/>
    </sheetView>
  </sheetViews>
  <sheetFormatPr defaultRowHeight="15.75" outlineLevelCol="3"/>
  <cols>
    <col min="1" max="1" width="7.109375" customWidth="1"/>
    <col min="2" max="2" width="34.77734375" customWidth="1"/>
    <col min="3" max="3" width="7" hidden="1" customWidth="1" outlineLevel="2"/>
    <col min="4" max="4" width="2.5546875" hidden="1" customWidth="1" outlineLevel="2"/>
    <col min="5" max="11" width="7" hidden="1" customWidth="1" outlineLevel="2"/>
    <col min="12" max="13" width="7" hidden="1" customWidth="1" outlineLevel="3"/>
    <col min="14" max="14" width="7" hidden="1" customWidth="1" outlineLevel="2"/>
    <col min="15" max="16" width="7" hidden="1" customWidth="1" outlineLevel="3"/>
    <col min="17" max="18" width="7" hidden="1" customWidth="1" outlineLevel="2"/>
    <col min="19" max="20" width="7" hidden="1" customWidth="1" outlineLevel="3"/>
    <col min="21" max="21" width="7" hidden="1" customWidth="1" outlineLevel="2" collapsed="1"/>
    <col min="22" max="22" width="7" hidden="1" customWidth="1" outlineLevel="2"/>
    <col min="23" max="23" width="42.77734375" hidden="1" customWidth="1" outlineLevel="1" collapsed="1"/>
    <col min="24" max="24" width="16.88671875" hidden="1" customWidth="1" outlineLevel="1"/>
    <col min="25" max="25" width="16.88671875" style="1" hidden="1" customWidth="1" outlineLevel="1"/>
    <col min="26" max="26" width="23" bestFit="1" customWidth="1" collapsed="1"/>
    <col min="27" max="27" width="28.21875" customWidth="1"/>
    <col min="28" max="28" width="21.88671875" customWidth="1"/>
  </cols>
  <sheetData>
    <row r="1" spans="1:28">
      <c r="Y1" s="16"/>
      <c r="Z1" s="9"/>
      <c r="AA1" s="8"/>
      <c r="AB1" s="6" t="s">
        <v>107</v>
      </c>
    </row>
    <row r="2" spans="1:28" ht="16.5" thickBot="1">
      <c r="Z2" s="9"/>
      <c r="AA2" s="10"/>
      <c r="AB2" t="s">
        <v>108</v>
      </c>
    </row>
    <row r="3" spans="1:28">
      <c r="A3" t="s">
        <v>5</v>
      </c>
      <c r="B3" t="s">
        <v>3</v>
      </c>
      <c r="C3" s="8" t="s">
        <v>2</v>
      </c>
      <c r="D3" s="8" t="s">
        <v>27</v>
      </c>
      <c r="E3" s="8" t="s">
        <v>4</v>
      </c>
      <c r="F3" s="8" t="s">
        <v>59</v>
      </c>
      <c r="G3" s="8" t="s">
        <v>61</v>
      </c>
      <c r="H3" s="8" t="s">
        <v>56</v>
      </c>
      <c r="I3" s="8" t="s">
        <v>57</v>
      </c>
      <c r="J3" s="8" t="s">
        <v>38</v>
      </c>
      <c r="K3" s="8" t="s">
        <v>28</v>
      </c>
      <c r="L3" s="8" t="s">
        <v>73</v>
      </c>
      <c r="M3" s="8" t="s">
        <v>74</v>
      </c>
      <c r="N3" s="8" t="s">
        <v>75</v>
      </c>
      <c r="O3" s="8" t="s">
        <v>68</v>
      </c>
      <c r="P3" s="8" t="s">
        <v>69</v>
      </c>
      <c r="Q3" s="8" t="s">
        <v>29</v>
      </c>
      <c r="R3" s="8" t="s">
        <v>30</v>
      </c>
      <c r="S3" s="8" t="s">
        <v>70</v>
      </c>
      <c r="T3" s="8" t="s">
        <v>71</v>
      </c>
      <c r="U3" s="8" t="s">
        <v>47</v>
      </c>
      <c r="V3" s="8" t="s">
        <v>21</v>
      </c>
      <c r="W3" t="s">
        <v>26</v>
      </c>
      <c r="X3" s="3" t="s">
        <v>24</v>
      </c>
      <c r="Y3" s="7" t="s">
        <v>35</v>
      </c>
      <c r="Z3" t="s">
        <v>0</v>
      </c>
      <c r="AA3" s="3" t="s">
        <v>22</v>
      </c>
      <c r="AB3" t="s">
        <v>23</v>
      </c>
    </row>
    <row r="4" spans="1:28" ht="31.5">
      <c r="A4" s="2" t="str">
        <f>IF(照会事項[[#This Row],[IsQuestion]],照会事項[[#This Row],[SEQ]],"")</f>
        <v/>
      </c>
      <c r="B4" s="1" t="str">
        <f>CONCATENATE(照会事項[[#This Row],[照会事項補足]],照会事項[[#This Row],[照会事項入力用]],照会事項[[#This Row],[照会事項選択肢]])</f>
        <v>★ 提出者</v>
      </c>
      <c r="C4" s="5" t="b">
        <f>AND(照会事項[[#This Row],[照会事項入力用]]&lt;&gt;"",照会事項[[#This Row],[補足]]="")</f>
        <v>0</v>
      </c>
      <c r="D4" s="5">
        <f>IF(照会事項[[#This Row],[IsQuestion]],1,0)</f>
        <v>0</v>
      </c>
      <c r="E4" s="5">
        <f ca="1">IFERROR(OFFSET(照会事項[[#This Row],[SEQ]],-1,0)+照会事項[[#This Row],[CountUp]],照会事項[[#This Row],[CountUp]])</f>
        <v>0</v>
      </c>
      <c r="F4" s="5" t="str">
        <f>TEXT(照会事項[[#This Row],[補足]],表示形式_照会事項補足)</f>
        <v xml:space="preserve">★ </v>
      </c>
      <c r="G4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4" s="5" t="e">
        <f>MATCH(照会事項[[#This Row],[選択肢]],選択肢PD用[選択肢],0)</f>
        <v>#N/A</v>
      </c>
      <c r="I4" s="5" t="e">
        <f>INDEX(選択肢PD用[選択肢個数],照会事項[[#This Row],[選択肢PD行番号]])</f>
        <v>#N/A</v>
      </c>
      <c r="J4" s="5" t="b">
        <f>照会事項[[#This Row],[補足]]=見出し</f>
        <v>1</v>
      </c>
      <c r="K4" s="5" t="b">
        <f ca="1">AND(TRIM(照会事項[[#This Row],[照会事項]])&lt;&gt;"",OFFSET(照会事項[[#This Row],[IsQuestion]],1,0))</f>
        <v>1</v>
      </c>
      <c r="L4" s="5" t="b">
        <f>NOT(ISBLANK(照会事項[[#This Row],[選択肢]]))</f>
        <v>0</v>
      </c>
      <c r="M4" s="5" t="b">
        <f>照会事項[[#This Row],[回答入力単位・形式]]=Keyword条件_回答形式選択</f>
        <v>0</v>
      </c>
      <c r="N4" s="5" t="b">
        <f>_xlfn.XOR(照会事項[[#This Row],[Fwk選択肢あり]],照会事項[[#This Row],[Fwk回答形式選択]])</f>
        <v>0</v>
      </c>
      <c r="O4" s="5" t="b">
        <f>LEFT(照会事項[[#This Row],[照会事項入力用]],1)="◤"</f>
        <v>0</v>
      </c>
      <c r="P4" s="5" t="b">
        <f>ISBLANK(照会事項[[#This Row],[回答]])</f>
        <v>1</v>
      </c>
      <c r="Q4" s="5" t="b">
        <f>AND(照会事項[[#This Row],[IsQuestion]],照会事項[[#This Row],[Fwk回答欄空き]],NOT(照会事項[[#This Row],[Fwk要回答条件あり]]))</f>
        <v>0</v>
      </c>
      <c r="R4" s="5" t="b">
        <f>AND(照会事項[[#This Row],[IsQuestion]],照会事項[[#This Row],[Fwk回答欄空き]],照会事項[[#This Row],[Fwk要回答条件あり]])</f>
        <v>0</v>
      </c>
      <c r="S4" s="5" t="b">
        <f>ISNUMBER(FIND(Keyword変換後_要補足説明,照会事項[[#This Row],[回答]]))</f>
        <v>0</v>
      </c>
      <c r="T4" s="5" t="b">
        <f>ISBLANK(照会事項[[#This Row],[補足説明]])</f>
        <v>1</v>
      </c>
      <c r="U4" s="5" t="b">
        <f>AND(照会事項[[#This Row],[Fwk要補足説明]],照会事項[[#This Row],[Fwk補足説明空き]])</f>
        <v>0</v>
      </c>
      <c r="V4" s="5"/>
      <c r="W4" s="1" t="s">
        <v>125</v>
      </c>
      <c r="X4" s="6" t="s">
        <v>20</v>
      </c>
      <c r="Y4" s="15"/>
      <c r="AA4" s="6"/>
    </row>
    <row r="5" spans="1:28" ht="31.5">
      <c r="A5" s="2">
        <f ca="1">IF(照会事項[[#This Row],[IsQuestion]],照会事項[[#This Row],[SEQ]],"")</f>
        <v>1</v>
      </c>
      <c r="B5" s="1" t="str">
        <f>CONCATENATE(照会事項[[#This Row],[照会事項補足]],照会事項[[#This Row],[照会事項入力用]],照会事項[[#This Row],[照会事項選択肢]])</f>
        <v>所在地</v>
      </c>
      <c r="C5" s="5" t="b">
        <f>AND(照会事項[[#This Row],[照会事項入力用]]&lt;&gt;"",照会事項[[#This Row],[補足]]="")</f>
        <v>1</v>
      </c>
      <c r="D5" s="5">
        <f>IF(照会事項[[#This Row],[IsQuestion]],1,0)</f>
        <v>1</v>
      </c>
      <c r="E5" s="5">
        <f ca="1">IFERROR(OFFSET(照会事項[[#This Row],[SEQ]],-1,0)+照会事項[[#This Row],[CountUp]],照会事項[[#This Row],[CountUp]])</f>
        <v>1</v>
      </c>
      <c r="F5" s="5" t="str">
        <f>TEXT(照会事項[[#This Row],[補足]],表示形式_照会事項補足)</f>
        <v/>
      </c>
      <c r="G5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5" s="5" t="e">
        <f>MATCH(照会事項[[#This Row],[選択肢]],選択肢PD用[選択肢],0)</f>
        <v>#N/A</v>
      </c>
      <c r="I5" s="5" t="e">
        <f>INDEX(選択肢PD用[選択肢個数],照会事項[[#This Row],[選択肢PD行番号]])</f>
        <v>#N/A</v>
      </c>
      <c r="J5" s="5" t="b">
        <f>照会事項[[#This Row],[補足]]=見出し</f>
        <v>0</v>
      </c>
      <c r="K5" s="5" t="b">
        <f ca="1">AND(TRIM(照会事項[[#This Row],[照会事項]])&lt;&gt;"",OFFSET(照会事項[[#This Row],[IsQuestion]],1,0))</f>
        <v>1</v>
      </c>
      <c r="L5" s="5" t="b">
        <f>NOT(ISBLANK(照会事項[[#This Row],[選択肢]]))</f>
        <v>0</v>
      </c>
      <c r="M5" s="5" t="b">
        <f>照会事項[[#This Row],[回答入力単位・形式]]=Keyword条件_回答形式選択</f>
        <v>0</v>
      </c>
      <c r="N5" s="5" t="b">
        <f>_xlfn.XOR(照会事項[[#This Row],[Fwk選択肢あり]],照会事項[[#This Row],[Fwk回答形式選択]])</f>
        <v>0</v>
      </c>
      <c r="O5" s="5" t="b">
        <f>LEFT(照会事項[[#This Row],[照会事項入力用]],1)="◤"</f>
        <v>0</v>
      </c>
      <c r="P5" s="5" t="b">
        <f>ISBLANK(照会事項[[#This Row],[回答]])</f>
        <v>1</v>
      </c>
      <c r="Q5" s="5" t="b">
        <f>AND(照会事項[[#This Row],[IsQuestion]],照会事項[[#This Row],[Fwk回答欄空き]],NOT(照会事項[[#This Row],[Fwk要回答条件あり]]))</f>
        <v>1</v>
      </c>
      <c r="R5" s="5" t="b">
        <f>AND(照会事項[[#This Row],[IsQuestion]],照会事項[[#This Row],[Fwk回答欄空き]],照会事項[[#This Row],[Fwk要回答条件あり]])</f>
        <v>0</v>
      </c>
      <c r="S5" s="5" t="b">
        <f>ISNUMBER(FIND(Keyword変換後_要補足説明,照会事項[[#This Row],[回答]]))</f>
        <v>0</v>
      </c>
      <c r="T5" s="5" t="b">
        <f>ISBLANK(照会事項[[#This Row],[補足説明]])</f>
        <v>1</v>
      </c>
      <c r="U5" s="5" t="b">
        <f>AND(照会事項[[#This Row],[Fwk要補足説明]],照会事項[[#This Row],[Fwk補足説明空き]])</f>
        <v>0</v>
      </c>
      <c r="V5" s="5"/>
      <c r="W5" s="1" t="s">
        <v>126</v>
      </c>
      <c r="X5" s="6"/>
      <c r="Y5" s="15"/>
      <c r="AA5" s="6"/>
    </row>
    <row r="6" spans="1:28" ht="31.5">
      <c r="A6" s="2">
        <f ca="1">IF(照会事項[[#This Row],[IsQuestion]],照会事項[[#This Row],[SEQ]],"")</f>
        <v>2</v>
      </c>
      <c r="B6" s="1" t="str">
        <f>CONCATENATE(照会事項[[#This Row],[照会事項補足]],照会事項[[#This Row],[照会事項入力用]],照会事項[[#This Row],[照会事項選択肢]])</f>
        <v>商号又は名称</v>
      </c>
      <c r="C6" s="5" t="b">
        <f>AND(照会事項[[#This Row],[照会事項入力用]]&lt;&gt;"",照会事項[[#This Row],[補足]]="")</f>
        <v>1</v>
      </c>
      <c r="D6" s="5">
        <f>IF(照会事項[[#This Row],[IsQuestion]],1,0)</f>
        <v>1</v>
      </c>
      <c r="E6" s="5">
        <f ca="1">IFERROR(OFFSET(照会事項[[#This Row],[SEQ]],-1,0)+照会事項[[#This Row],[CountUp]],照会事項[[#This Row],[CountUp]])</f>
        <v>2</v>
      </c>
      <c r="F6" s="5" t="str">
        <f>TEXT(照会事項[[#This Row],[補足]],表示形式_照会事項補足)</f>
        <v/>
      </c>
      <c r="G6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6" s="5" t="e">
        <f>MATCH(照会事項[[#This Row],[選択肢]],選択肢PD用[選択肢],0)</f>
        <v>#N/A</v>
      </c>
      <c r="I6" s="5" t="e">
        <f>INDEX(選択肢PD用[選択肢個数],照会事項[[#This Row],[選択肢PD行番号]])</f>
        <v>#N/A</v>
      </c>
      <c r="J6" s="5" t="b">
        <f>照会事項[[#This Row],[補足]]=見出し</f>
        <v>0</v>
      </c>
      <c r="K6" s="5" t="b">
        <f ca="1">AND(TRIM(照会事項[[#This Row],[照会事項]])&lt;&gt;"",OFFSET(照会事項[[#This Row],[IsQuestion]],1,0))</f>
        <v>1</v>
      </c>
      <c r="L6" s="5" t="b">
        <f>NOT(ISBLANK(照会事項[[#This Row],[選択肢]]))</f>
        <v>0</v>
      </c>
      <c r="M6" s="5" t="b">
        <f>照会事項[[#This Row],[回答入力単位・形式]]=Keyword条件_回答形式選択</f>
        <v>0</v>
      </c>
      <c r="N6" s="5" t="b">
        <f>_xlfn.XOR(照会事項[[#This Row],[Fwk選択肢あり]],照会事項[[#This Row],[Fwk回答形式選択]])</f>
        <v>0</v>
      </c>
      <c r="O6" s="5" t="b">
        <f>LEFT(照会事項[[#This Row],[照会事項入力用]],1)="◤"</f>
        <v>0</v>
      </c>
      <c r="P6" s="5" t="b">
        <f>ISBLANK(照会事項[[#This Row],[回答]])</f>
        <v>1</v>
      </c>
      <c r="Q6" s="5" t="b">
        <f>AND(照会事項[[#This Row],[IsQuestion]],照会事項[[#This Row],[Fwk回答欄空き]],NOT(照会事項[[#This Row],[Fwk要回答条件あり]]))</f>
        <v>1</v>
      </c>
      <c r="R6" s="5" t="b">
        <f>AND(照会事項[[#This Row],[IsQuestion]],照会事項[[#This Row],[Fwk回答欄空き]],照会事項[[#This Row],[Fwk要回答条件あり]])</f>
        <v>0</v>
      </c>
      <c r="S6" s="5" t="b">
        <f>ISNUMBER(FIND(Keyword変換後_要補足説明,照会事項[[#This Row],[回答]]))</f>
        <v>0</v>
      </c>
      <c r="T6" s="5" t="b">
        <f>ISBLANK(照会事項[[#This Row],[補足説明]])</f>
        <v>1</v>
      </c>
      <c r="U6" s="5" t="b">
        <f>AND(照会事項[[#This Row],[Fwk要補足説明]],照会事項[[#This Row],[Fwk補足説明空き]])</f>
        <v>0</v>
      </c>
      <c r="V6" s="5"/>
      <c r="W6" s="1" t="s">
        <v>127</v>
      </c>
      <c r="X6" s="6"/>
      <c r="Y6" s="15"/>
      <c r="AA6" s="6"/>
    </row>
    <row r="7" spans="1:28">
      <c r="A7" s="2">
        <f ca="1">IF(照会事項[[#This Row],[IsQuestion]],照会事項[[#This Row],[SEQ]],"")</f>
        <v>3</v>
      </c>
      <c r="B7" s="1" t="str">
        <f>CONCATENATE(照会事項[[#This Row],[照会事項補足]],照会事項[[#This Row],[照会事項入力用]],照会事項[[#This Row],[照会事項選択肢]])</f>
        <v>代表者職氏名</v>
      </c>
      <c r="C7" s="5" t="b">
        <f>AND(照会事項[[#This Row],[照会事項入力用]]&lt;&gt;"",照会事項[[#This Row],[補足]]="")</f>
        <v>1</v>
      </c>
      <c r="D7" s="5">
        <f>IF(照会事項[[#This Row],[IsQuestion]],1,0)</f>
        <v>1</v>
      </c>
      <c r="E7" s="5">
        <f ca="1">IFERROR(OFFSET(照会事項[[#This Row],[SEQ]],-1,0)+照会事項[[#This Row],[CountUp]],照会事項[[#This Row],[CountUp]])</f>
        <v>3</v>
      </c>
      <c r="F7" s="5" t="str">
        <f>TEXT(照会事項[[#This Row],[補足]],表示形式_照会事項補足)</f>
        <v/>
      </c>
      <c r="G7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7" s="5" t="e">
        <f>MATCH(照会事項[[#This Row],[選択肢]],選択肢PD用[選択肢],0)</f>
        <v>#N/A</v>
      </c>
      <c r="I7" s="5" t="e">
        <f>INDEX(選択肢PD用[選択肢個数],照会事項[[#This Row],[選択肢PD行番号]])</f>
        <v>#N/A</v>
      </c>
      <c r="J7" s="5" t="b">
        <f>照会事項[[#This Row],[補足]]=見出し</f>
        <v>0</v>
      </c>
      <c r="K7" s="5" t="b">
        <f ca="1">AND(TRIM(照会事項[[#This Row],[照会事項]])&lt;&gt;"",OFFSET(照会事項[[#This Row],[IsQuestion]],1,0))</f>
        <v>0</v>
      </c>
      <c r="L7" s="5" t="b">
        <f>NOT(ISBLANK(照会事項[[#This Row],[選択肢]]))</f>
        <v>0</v>
      </c>
      <c r="M7" s="5" t="b">
        <f>照会事項[[#This Row],[回答入力単位・形式]]=Keyword条件_回答形式選択</f>
        <v>0</v>
      </c>
      <c r="N7" s="5" t="b">
        <f>_xlfn.XOR(照会事項[[#This Row],[Fwk選択肢あり]],照会事項[[#This Row],[Fwk回答形式選択]])</f>
        <v>0</v>
      </c>
      <c r="O7" s="5" t="b">
        <f>LEFT(照会事項[[#This Row],[照会事項入力用]],1)="◤"</f>
        <v>0</v>
      </c>
      <c r="P7" s="5" t="b">
        <f>ISBLANK(照会事項[[#This Row],[回答]])</f>
        <v>1</v>
      </c>
      <c r="Q7" s="5" t="b">
        <f>AND(照会事項[[#This Row],[IsQuestion]],照会事項[[#This Row],[Fwk回答欄空き]],NOT(照会事項[[#This Row],[Fwk要回答条件あり]]))</f>
        <v>1</v>
      </c>
      <c r="R7" s="5" t="b">
        <f>AND(照会事項[[#This Row],[IsQuestion]],照会事項[[#This Row],[Fwk回答欄空き]],照会事項[[#This Row],[Fwk要回答条件あり]])</f>
        <v>0</v>
      </c>
      <c r="S7" s="5" t="b">
        <f>ISNUMBER(FIND(Keyword変換後_要補足説明,照会事項[[#This Row],[回答]]))</f>
        <v>0</v>
      </c>
      <c r="T7" s="5" t="b">
        <f>ISBLANK(照会事項[[#This Row],[補足説明]])</f>
        <v>1</v>
      </c>
      <c r="U7" s="5" t="b">
        <f>AND(照会事項[[#This Row],[Fwk要補足説明]],照会事項[[#This Row],[Fwk補足説明空き]])</f>
        <v>0</v>
      </c>
      <c r="V7" s="5"/>
      <c r="W7" s="1" t="s">
        <v>128</v>
      </c>
      <c r="X7" s="6"/>
      <c r="Y7" s="15"/>
      <c r="AA7" s="6"/>
    </row>
    <row r="8" spans="1:28" ht="31.5">
      <c r="A8" s="2" t="str">
        <f>IF(照会事項[[#This Row],[IsQuestion]],照会事項[[#This Row],[SEQ]],"")</f>
        <v/>
      </c>
      <c r="B8" s="1" t="str">
        <f>CONCATENATE(照会事項[[#This Row],[照会事項補足]],照会事項[[#This Row],[照会事項入力用]],照会事項[[#This Row],[照会事項選択肢]])</f>
        <v>★ 推奨システム</v>
      </c>
      <c r="C8" s="5" t="b">
        <f>AND(照会事項[[#This Row],[照会事項入力用]]&lt;&gt;"",照会事項[[#This Row],[補足]]="")</f>
        <v>0</v>
      </c>
      <c r="D8" s="5">
        <f>IF(照会事項[[#This Row],[IsQuestion]],1,0)</f>
        <v>0</v>
      </c>
      <c r="E8" s="5">
        <f ca="1">IFERROR(OFFSET(照会事項[[#This Row],[SEQ]],-1,0)+照会事項[[#This Row],[CountUp]],照会事項[[#This Row],[CountUp]])</f>
        <v>3</v>
      </c>
      <c r="F8" s="5" t="str">
        <f>TEXT(照会事項[[#This Row],[補足]],表示形式_照会事項補足)</f>
        <v xml:space="preserve">★ </v>
      </c>
      <c r="G8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8" s="5" t="e">
        <f>MATCH(照会事項[[#This Row],[選択肢]],選択肢PD用[選択肢],0)</f>
        <v>#N/A</v>
      </c>
      <c r="I8" s="5" t="e">
        <f>INDEX(選択肢PD用[選択肢個数],照会事項[[#This Row],[選択肢PD行番号]])</f>
        <v>#N/A</v>
      </c>
      <c r="J8" s="5" t="b">
        <f>照会事項[[#This Row],[補足]]=見出し</f>
        <v>1</v>
      </c>
      <c r="K8" s="5" t="b">
        <f ca="1">AND(TRIM(照会事項[[#This Row],[照会事項]])&lt;&gt;"",OFFSET(照会事項[[#This Row],[IsQuestion]],1,0))</f>
        <v>1</v>
      </c>
      <c r="L8" s="5" t="b">
        <f>NOT(ISBLANK(照会事項[[#This Row],[選択肢]]))</f>
        <v>0</v>
      </c>
      <c r="M8" s="5" t="b">
        <f>照会事項[[#This Row],[回答入力単位・形式]]=Keyword条件_回答形式選択</f>
        <v>0</v>
      </c>
      <c r="N8" s="5" t="b">
        <f>_xlfn.XOR(照会事項[[#This Row],[Fwk選択肢あり]],照会事項[[#This Row],[Fwk回答形式選択]])</f>
        <v>0</v>
      </c>
      <c r="O8" s="5" t="b">
        <f>LEFT(照会事項[[#This Row],[照会事項入力用]],1)="◤"</f>
        <v>0</v>
      </c>
      <c r="P8" s="5" t="b">
        <f>ISBLANK(照会事項[[#This Row],[回答]])</f>
        <v>1</v>
      </c>
      <c r="Q8" s="5" t="b">
        <f>AND(照会事項[[#This Row],[IsQuestion]],照会事項[[#This Row],[Fwk回答欄空き]],NOT(照会事項[[#This Row],[Fwk要回答条件あり]]))</f>
        <v>0</v>
      </c>
      <c r="R8" s="5" t="b">
        <f>AND(照会事項[[#This Row],[IsQuestion]],照会事項[[#This Row],[Fwk回答欄空き]],照会事項[[#This Row],[Fwk要回答条件あり]])</f>
        <v>0</v>
      </c>
      <c r="S8" s="5" t="b">
        <f>ISNUMBER(FIND(Keyword変換後_要補足説明,照会事項[[#This Row],[回答]]))</f>
        <v>0</v>
      </c>
      <c r="T8" s="5" t="b">
        <f>ISBLANK(照会事項[[#This Row],[補足説明]])</f>
        <v>1</v>
      </c>
      <c r="U8" s="5" t="b">
        <f>AND(照会事項[[#This Row],[Fwk要補足説明]],照会事項[[#This Row],[Fwk補足説明空き]])</f>
        <v>0</v>
      </c>
      <c r="V8" s="5"/>
      <c r="W8" s="1" t="s">
        <v>115</v>
      </c>
      <c r="X8" s="6" t="s">
        <v>20</v>
      </c>
      <c r="Y8" s="15"/>
      <c r="AA8" s="6"/>
    </row>
    <row r="9" spans="1:28" ht="31.5">
      <c r="A9" s="2">
        <f ca="1">IF(照会事項[[#This Row],[IsQuestion]],照会事項[[#This Row],[SEQ]],"")</f>
        <v>4</v>
      </c>
      <c r="B9" s="14" t="str">
        <f>CONCATENATE(照会事項[[#This Row],[照会事項補足]],照会事項[[#This Row],[照会事項入力用]],照会事項[[#This Row],[照会事項選択肢]])</f>
        <v>システム名</v>
      </c>
      <c r="C9" s="4" t="b">
        <f>AND(照会事項[[#This Row],[照会事項入力用]]&lt;&gt;"",照会事項[[#This Row],[補足]]="")</f>
        <v>1</v>
      </c>
      <c r="D9" s="5">
        <f>IF(照会事項[[#This Row],[IsQuestion]],1,0)</f>
        <v>1</v>
      </c>
      <c r="E9" s="4">
        <f ca="1">IFERROR(OFFSET(照会事項[[#This Row],[SEQ]],-1,0)+照会事項[[#This Row],[CountUp]],照会事項[[#This Row],[CountUp]])</f>
        <v>4</v>
      </c>
      <c r="F9" s="5" t="str">
        <f>TEXT(照会事項[[#This Row],[補足]],表示形式_照会事項補足)</f>
        <v/>
      </c>
      <c r="G9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9" s="5" t="e">
        <f>MATCH(照会事項[[#This Row],[選択肢]],選択肢PD用[選択肢],0)</f>
        <v>#N/A</v>
      </c>
      <c r="I9" s="5" t="e">
        <f>INDEX(選択肢PD用[選択肢個数],照会事項[[#This Row],[選択肢PD行番号]])</f>
        <v>#N/A</v>
      </c>
      <c r="J9" s="5" t="b">
        <f>照会事項[[#This Row],[補足]]=見出し</f>
        <v>0</v>
      </c>
      <c r="K9" s="5" t="b">
        <f ca="1">AND(TRIM(照会事項[[#This Row],[照会事項]])&lt;&gt;"",OFFSET(照会事項[[#This Row],[IsQuestion]],1,0))</f>
        <v>1</v>
      </c>
      <c r="L9" s="5" t="b">
        <f>NOT(ISBLANK(照会事項[[#This Row],[選択肢]]))</f>
        <v>0</v>
      </c>
      <c r="M9" s="5" t="b">
        <f>照会事項[[#This Row],[回答入力単位・形式]]=Keyword条件_回答形式選択</f>
        <v>0</v>
      </c>
      <c r="N9" s="5" t="b">
        <f>_xlfn.XOR(照会事項[[#This Row],[Fwk選択肢あり]],照会事項[[#This Row],[Fwk回答形式選択]])</f>
        <v>0</v>
      </c>
      <c r="O9" s="4" t="b">
        <f>LEFT(照会事項[[#This Row],[照会事項入力用]],1)="◤"</f>
        <v>0</v>
      </c>
      <c r="P9" s="4" t="b">
        <f>ISBLANK(照会事項[[#This Row],[回答]])</f>
        <v>1</v>
      </c>
      <c r="Q9" s="4" t="b">
        <f>AND(照会事項[[#This Row],[IsQuestion]],照会事項[[#This Row],[Fwk回答欄空き]],NOT(照会事項[[#This Row],[Fwk要回答条件あり]]))</f>
        <v>1</v>
      </c>
      <c r="R9" s="4" t="b">
        <f>AND(照会事項[[#This Row],[IsQuestion]],照会事項[[#This Row],[Fwk回答欄空き]],照会事項[[#This Row],[Fwk要回答条件あり]])</f>
        <v>0</v>
      </c>
      <c r="S9" s="5" t="b">
        <f>ISNUMBER(FIND(Keyword変換後_要補足説明,照会事項[[#This Row],[回答]]))</f>
        <v>0</v>
      </c>
      <c r="T9" s="5" t="b">
        <f>ISBLANK(照会事項[[#This Row],[補足説明]])</f>
        <v>1</v>
      </c>
      <c r="U9" s="5" t="b">
        <f>AND(照会事項[[#This Row],[Fwk要補足説明]],照会事項[[#This Row],[Fwk補足説明空き]])</f>
        <v>0</v>
      </c>
      <c r="V9" s="5"/>
      <c r="W9" s="1" t="s">
        <v>78</v>
      </c>
      <c r="X9" s="6"/>
      <c r="Y9" s="14"/>
      <c r="Z9" t="s">
        <v>79</v>
      </c>
      <c r="AA9" s="6"/>
    </row>
    <row r="10" spans="1:28" ht="94.5">
      <c r="A10" s="2">
        <f ca="1">IF(照会事項[[#This Row],[IsQuestion]],照会事項[[#This Row],[SEQ]],"")</f>
        <v>5</v>
      </c>
      <c r="B10" s="14" t="str">
        <f>CONCATENATE(照会事項[[#This Row],[照会事項補足]],照会事項[[#This Row],[照会事項入力用]],照会事項[[#This Row],[照会事項選択肢]])</f>
        <v>システム概要・特長</v>
      </c>
      <c r="C10" s="4" t="b">
        <f>AND(照会事項[[#This Row],[照会事項入力用]]&lt;&gt;"",照会事項[[#This Row],[補足]]="")</f>
        <v>1</v>
      </c>
      <c r="D10" s="5">
        <f>IF(照会事項[[#This Row],[IsQuestion]],1,0)</f>
        <v>1</v>
      </c>
      <c r="E10" s="4">
        <f ca="1">IFERROR(OFFSET(照会事項[[#This Row],[SEQ]],-1,0)+照会事項[[#This Row],[CountUp]],照会事項[[#This Row],[CountUp]])</f>
        <v>5</v>
      </c>
      <c r="F10" s="5" t="str">
        <f>TEXT(照会事項[[#This Row],[補足]],表示形式_照会事項補足)</f>
        <v/>
      </c>
      <c r="G10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0" s="5" t="e">
        <f>MATCH(照会事項[[#This Row],[選択肢]],選択肢PD用[選択肢],0)</f>
        <v>#N/A</v>
      </c>
      <c r="I10" s="5" t="e">
        <f>INDEX(選択肢PD用[選択肢個数],照会事項[[#This Row],[選択肢PD行番号]])</f>
        <v>#N/A</v>
      </c>
      <c r="J10" s="5" t="b">
        <f>照会事項[[#This Row],[補足]]=見出し</f>
        <v>0</v>
      </c>
      <c r="K10" s="5" t="b">
        <f ca="1">AND(TRIM(照会事項[[#This Row],[照会事項]])&lt;&gt;"",OFFSET(照会事項[[#This Row],[IsQuestion]],1,0))</f>
        <v>1</v>
      </c>
      <c r="L10" s="5" t="b">
        <f>NOT(ISBLANK(照会事項[[#This Row],[選択肢]]))</f>
        <v>0</v>
      </c>
      <c r="M10" s="5" t="b">
        <f>照会事項[[#This Row],[回答入力単位・形式]]=Keyword条件_回答形式選択</f>
        <v>0</v>
      </c>
      <c r="N10" s="5" t="b">
        <f>_xlfn.XOR(照会事項[[#This Row],[Fwk選択肢あり]],照会事項[[#This Row],[Fwk回答形式選択]])</f>
        <v>0</v>
      </c>
      <c r="O10" s="4" t="b">
        <f>LEFT(照会事項[[#This Row],[照会事項入力用]],1)="◤"</f>
        <v>0</v>
      </c>
      <c r="P10" s="4" t="b">
        <f>ISBLANK(照会事項[[#This Row],[回答]])</f>
        <v>1</v>
      </c>
      <c r="Q10" s="4" t="b">
        <f>AND(照会事項[[#This Row],[IsQuestion]],照会事項[[#This Row],[Fwk回答欄空き]],NOT(照会事項[[#This Row],[Fwk要回答条件あり]]))</f>
        <v>1</v>
      </c>
      <c r="R10" s="4" t="b">
        <f>AND(照会事項[[#This Row],[IsQuestion]],照会事項[[#This Row],[Fwk回答欄空き]],照会事項[[#This Row],[Fwk要回答条件あり]])</f>
        <v>0</v>
      </c>
      <c r="S10" s="5" t="b">
        <f>ISNUMBER(FIND(Keyword変換後_要補足説明,照会事項[[#This Row],[回答]]))</f>
        <v>0</v>
      </c>
      <c r="T10" s="5" t="b">
        <f>ISBLANK(照会事項[[#This Row],[補足説明]])</f>
        <v>0</v>
      </c>
      <c r="U10" s="5" t="b">
        <f>AND(照会事項[[#This Row],[Fwk要補足説明]],照会事項[[#This Row],[Fwk補足説明空き]])</f>
        <v>0</v>
      </c>
      <c r="V10" s="5"/>
      <c r="W10" s="1" t="s">
        <v>116</v>
      </c>
      <c r="X10" s="6"/>
      <c r="Y10" s="14"/>
      <c r="Z10" t="s">
        <v>79</v>
      </c>
      <c r="AA10" s="6"/>
      <c r="AB10" s="1" t="s">
        <v>113</v>
      </c>
    </row>
    <row r="11" spans="1:28" ht="94.5">
      <c r="A11" s="2">
        <f ca="1">IF(照会事項[[#This Row],[IsQuestion]],照会事項[[#This Row],[SEQ]],"")</f>
        <v>6</v>
      </c>
      <c r="B11" s="14" t="str">
        <f>CONCATENATE(照会事項[[#This Row],[照会事項補足]],照会事項[[#This Row],[照会事項入力用]],照会事項[[#This Row],[照会事項選択肢]])</f>
        <v>システムの方式
▼次からお選びください
Webブラウザ方式/クライアント・サーバ方式(クライアントに専用アプリ)/スタンドアロン方式/その他[詳細は補足説明へ記載]</v>
      </c>
      <c r="C11" s="4" t="b">
        <f>AND(照会事項[[#This Row],[照会事項入力用]]&lt;&gt;"",照会事項[[#This Row],[補足]]="")</f>
        <v>1</v>
      </c>
      <c r="D11" s="5">
        <f>IF(照会事項[[#This Row],[IsQuestion]],1,0)</f>
        <v>1</v>
      </c>
      <c r="E11" s="4">
        <f ca="1">IFERROR(OFFSET(照会事項[[#This Row],[SEQ]],-1,0)+照会事項[[#This Row],[CountUp]],照会事項[[#This Row],[CountUp]])</f>
        <v>6</v>
      </c>
      <c r="F11" s="5" t="str">
        <f>TEXT(照会事項[[#This Row],[補足]],表示形式_照会事項補足)</f>
        <v/>
      </c>
      <c r="G11" s="5" t="str">
        <f>IF(照会事項[[#This Row],[Fwk回答形式選択]],CONCATENATE(改行,Keyword質問事項_選択肢,SUBSTITUTE(照会事項[[#This Row],[選択肢]],Keyword変換前_要補足説明,Keyword変換後_要補足説明)),"")</f>
        <v xml:space="preserve">
▼次からお選びください
Webブラウザ方式/クライアント・サーバ方式(クライアントに専用アプリ)/スタンドアロン方式/その他[詳細は補足説明へ記載]</v>
      </c>
      <c r="H11" s="5">
        <f>MATCH(照会事項[[#This Row],[選択肢]],選択肢PD用[選択肢],0)</f>
        <v>1</v>
      </c>
      <c r="I11" s="5">
        <f>INDEX(選択肢PD用[選択肢個数],照会事項[[#This Row],[選択肢PD行番号]])</f>
        <v>4</v>
      </c>
      <c r="J11" s="5" t="b">
        <f>照会事項[[#This Row],[補足]]=見出し</f>
        <v>0</v>
      </c>
      <c r="K11" s="5" t="b">
        <f ca="1">AND(TRIM(照会事項[[#This Row],[照会事項]])&lt;&gt;"",OFFSET(照会事項[[#This Row],[IsQuestion]],1,0))</f>
        <v>1</v>
      </c>
      <c r="L11" s="5" t="b">
        <f>NOT(ISBLANK(照会事項[[#This Row],[選択肢]]))</f>
        <v>1</v>
      </c>
      <c r="M11" s="5" t="b">
        <f>照会事項[[#This Row],[回答入力単位・形式]]=Keyword条件_回答形式選択</f>
        <v>1</v>
      </c>
      <c r="N11" s="5" t="b">
        <f>_xlfn.XOR(照会事項[[#This Row],[Fwk選択肢あり]],照会事項[[#This Row],[Fwk回答形式選択]])</f>
        <v>0</v>
      </c>
      <c r="O11" s="4" t="b">
        <f>LEFT(照会事項[[#This Row],[照会事項入力用]],1)="◤"</f>
        <v>0</v>
      </c>
      <c r="P11" s="4" t="b">
        <f>ISBLANK(照会事項[[#This Row],[回答]])</f>
        <v>1</v>
      </c>
      <c r="Q11" s="4" t="b">
        <f>AND(照会事項[[#This Row],[IsQuestion]],照会事項[[#This Row],[Fwk回答欄空き]],NOT(照会事項[[#This Row],[Fwk要回答条件あり]]))</f>
        <v>1</v>
      </c>
      <c r="R11" s="4" t="b">
        <f>AND(照会事項[[#This Row],[IsQuestion]],照会事項[[#This Row],[Fwk回答欄空き]],照会事項[[#This Row],[Fwk要回答条件あり]])</f>
        <v>0</v>
      </c>
      <c r="S11" s="5" t="b">
        <f>ISNUMBER(FIND(Keyword変換後_要補足説明,照会事項[[#This Row],[回答]]))</f>
        <v>0</v>
      </c>
      <c r="T11" s="5" t="b">
        <f>ISBLANK(照会事項[[#This Row],[補足説明]])</f>
        <v>1</v>
      </c>
      <c r="U11" s="5" t="b">
        <f>AND(照会事項[[#This Row],[Fwk要補足説明]],照会事項[[#This Row],[Fwk補足説明空き]])</f>
        <v>0</v>
      </c>
      <c r="V11" s="5"/>
      <c r="W11" s="1" t="s">
        <v>25</v>
      </c>
      <c r="X11" s="6"/>
      <c r="Y11" s="14" t="s">
        <v>67</v>
      </c>
      <c r="Z11" t="s">
        <v>1</v>
      </c>
      <c r="AA11" s="11"/>
    </row>
    <row r="12" spans="1:28" ht="63">
      <c r="A12" s="2">
        <f ca="1">IF(照会事項[[#This Row],[IsQuestion]],照会事項[[#This Row],[SEQ]],"")</f>
        <v>7</v>
      </c>
      <c r="B12" s="14" t="str">
        <f>CONCATENATE(照会事項[[#This Row],[照会事項補足]],照会事項[[#This Row],[照会事項入力用]],照会事項[[#This Row],[照会事項選択肢]])</f>
        <v>クラウド・オンプレミスの別
▼次からお選びください
クラウド/オンプレミス</v>
      </c>
      <c r="C12" s="4" t="b">
        <f>AND(照会事項[[#This Row],[照会事項入力用]]&lt;&gt;"",照会事項[[#This Row],[補足]]="")</f>
        <v>1</v>
      </c>
      <c r="D12" s="5">
        <f>IF(照会事項[[#This Row],[IsQuestion]],1,0)</f>
        <v>1</v>
      </c>
      <c r="E12" s="4">
        <f ca="1">IFERROR(OFFSET(照会事項[[#This Row],[SEQ]],-1,0)+照会事項[[#This Row],[CountUp]],照会事項[[#This Row],[CountUp]])</f>
        <v>7</v>
      </c>
      <c r="F12" s="5" t="str">
        <f>TEXT(照会事項[[#This Row],[補足]],表示形式_照会事項補足)</f>
        <v/>
      </c>
      <c r="G12" s="5" t="str">
        <f>IF(照会事項[[#This Row],[Fwk回答形式選択]],CONCATENATE(改行,Keyword質問事項_選択肢,SUBSTITUTE(照会事項[[#This Row],[選択肢]],Keyword変換前_要補足説明,Keyword変換後_要補足説明)),"")</f>
        <v xml:space="preserve">
▼次からお選びください
クラウド/オンプレミス</v>
      </c>
      <c r="H12" s="5">
        <f>MATCH(照会事項[[#This Row],[選択肢]],選択肢PD用[選択肢],0)</f>
        <v>2</v>
      </c>
      <c r="I12" s="5">
        <f>INDEX(選択肢PD用[選択肢個数],照会事項[[#This Row],[選択肢PD行番号]])</f>
        <v>2</v>
      </c>
      <c r="J12" s="5" t="b">
        <f>照会事項[[#This Row],[補足]]=見出し</f>
        <v>0</v>
      </c>
      <c r="K12" s="5" t="b">
        <f ca="1">AND(TRIM(照会事項[[#This Row],[照会事項]])&lt;&gt;"",OFFSET(照会事項[[#This Row],[IsQuestion]],1,0))</f>
        <v>1</v>
      </c>
      <c r="L12" s="5" t="b">
        <f>NOT(ISBLANK(照会事項[[#This Row],[選択肢]]))</f>
        <v>1</v>
      </c>
      <c r="M12" s="5" t="b">
        <f>照会事項[[#This Row],[回答入力単位・形式]]=Keyword条件_回答形式選択</f>
        <v>1</v>
      </c>
      <c r="N12" s="5" t="b">
        <f>_xlfn.XOR(照会事項[[#This Row],[Fwk選択肢あり]],照会事項[[#This Row],[Fwk回答形式選択]])</f>
        <v>0</v>
      </c>
      <c r="O12" s="4" t="b">
        <f>LEFT(照会事項[[#This Row],[照会事項入力用]],1)="◤"</f>
        <v>0</v>
      </c>
      <c r="P12" s="4" t="b">
        <f>ISBLANK(照会事項[[#This Row],[回答]])</f>
        <v>1</v>
      </c>
      <c r="Q12" s="4" t="b">
        <f>AND(照会事項[[#This Row],[IsQuestion]],照会事項[[#This Row],[Fwk回答欄空き]],NOT(照会事項[[#This Row],[Fwk要回答条件あり]]))</f>
        <v>1</v>
      </c>
      <c r="R12" s="4" t="b">
        <f>AND(照会事項[[#This Row],[IsQuestion]],照会事項[[#This Row],[Fwk回答欄空き]],照会事項[[#This Row],[Fwk要回答条件あり]])</f>
        <v>0</v>
      </c>
      <c r="S12" s="5" t="b">
        <f>ISNUMBER(FIND(Keyword変換後_要補足説明,照会事項[[#This Row],[回答]]))</f>
        <v>0</v>
      </c>
      <c r="T12" s="5" t="b">
        <f>ISBLANK(照会事項[[#This Row],[補足説明]])</f>
        <v>1</v>
      </c>
      <c r="U12" s="5" t="b">
        <f>AND(照会事項[[#This Row],[Fwk要補足説明]],照会事項[[#This Row],[Fwk補足説明空き]])</f>
        <v>0</v>
      </c>
      <c r="V12" s="5"/>
      <c r="W12" s="1" t="s">
        <v>92</v>
      </c>
      <c r="X12" s="6"/>
      <c r="Y12" s="14" t="s">
        <v>90</v>
      </c>
      <c r="Z12" t="s">
        <v>1</v>
      </c>
      <c r="AA12" s="11"/>
    </row>
    <row r="13" spans="1:28" ht="47.25">
      <c r="A13" s="2">
        <f ca="1">IF(照会事項[[#This Row],[IsQuestion]],照会事項[[#This Row],[SEQ]],"")</f>
        <v>8</v>
      </c>
      <c r="B13" s="1" t="str">
        <f>CONCATENATE(照会事項[[#This Row],[照会事項補足]],照会事項[[#This Row],[照会事項入力用]],照会事項[[#This Row],[照会事項選択肢]])</f>
        <v>◤クラウドの場合◢
最低利用期間</v>
      </c>
      <c r="C13" s="5" t="b">
        <f>AND(照会事項[[#This Row],[照会事項入力用]]&lt;&gt;"",照会事項[[#This Row],[補足]]="")</f>
        <v>1</v>
      </c>
      <c r="D13" s="5">
        <f>IF(照会事項[[#This Row],[IsQuestion]],1,0)</f>
        <v>1</v>
      </c>
      <c r="E13" s="5">
        <f ca="1">IFERROR(OFFSET(照会事項[[#This Row],[SEQ]],-1,0)+照会事項[[#This Row],[CountUp]],照会事項[[#This Row],[CountUp]])</f>
        <v>8</v>
      </c>
      <c r="F13" s="5" t="str">
        <f>TEXT(照会事項[[#This Row],[補足]],表示形式_照会事項補足)</f>
        <v/>
      </c>
      <c r="G13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3" s="5" t="e">
        <f>MATCH(照会事項[[#This Row],[選択肢]],選択肢PD用[選択肢],0)</f>
        <v>#N/A</v>
      </c>
      <c r="I13" s="5" t="e">
        <f>INDEX(選択肢PD用[選択肢個数],照会事項[[#This Row],[選択肢PD行番号]])</f>
        <v>#N/A</v>
      </c>
      <c r="J13" s="5" t="b">
        <f>照会事項[[#This Row],[補足]]=見出し</f>
        <v>0</v>
      </c>
      <c r="K13" s="5" t="b">
        <f ca="1">AND(TRIM(照会事項[[#This Row],[照会事項]])&lt;&gt;"",OFFSET(照会事項[[#This Row],[IsQuestion]],1,0))</f>
        <v>1</v>
      </c>
      <c r="L13" s="5" t="b">
        <f>NOT(ISBLANK(照会事項[[#This Row],[選択肢]]))</f>
        <v>0</v>
      </c>
      <c r="M13" s="5" t="b">
        <f>照会事項[[#This Row],[回答入力単位・形式]]=Keyword条件_回答形式選択</f>
        <v>0</v>
      </c>
      <c r="N13" s="5" t="b">
        <f>_xlfn.XOR(照会事項[[#This Row],[Fwk選択肢あり]],照会事項[[#This Row],[Fwk回答形式選択]])</f>
        <v>0</v>
      </c>
      <c r="O13" s="5" t="b">
        <f>LEFT(照会事項[[#This Row],[照会事項入力用]],1)="◤"</f>
        <v>1</v>
      </c>
      <c r="P13" s="5" t="b">
        <f>ISBLANK(照会事項[[#This Row],[回答]])</f>
        <v>1</v>
      </c>
      <c r="Q13" s="5" t="b">
        <f>AND(照会事項[[#This Row],[IsQuestion]],照会事項[[#This Row],[Fwk回答欄空き]],NOT(照会事項[[#This Row],[Fwk要回答条件あり]]))</f>
        <v>0</v>
      </c>
      <c r="R13" s="5" t="b">
        <f>AND(照会事項[[#This Row],[IsQuestion]],照会事項[[#This Row],[Fwk回答欄空き]],照会事項[[#This Row],[Fwk要回答条件あり]])</f>
        <v>1</v>
      </c>
      <c r="S13" s="5" t="b">
        <f>ISNUMBER(FIND(Keyword変換後_要補足説明,照会事項[[#This Row],[回答]]))</f>
        <v>0</v>
      </c>
      <c r="T13" s="5" t="b">
        <f>ISBLANK(照会事項[[#This Row],[補足説明]])</f>
        <v>1</v>
      </c>
      <c r="U13" s="5" t="b">
        <f>AND(照会事項[[#This Row],[Fwk要補足説明]],照会事項[[#This Row],[Fwk補足説明空き]])</f>
        <v>0</v>
      </c>
      <c r="V13" s="5"/>
      <c r="W13" s="1" t="s">
        <v>123</v>
      </c>
      <c r="X13" s="6"/>
      <c r="Y13" s="15"/>
      <c r="Z13" t="s">
        <v>93</v>
      </c>
      <c r="AA13" s="6"/>
    </row>
    <row r="14" spans="1:28" ht="47.25">
      <c r="A14" s="2">
        <f ca="1">IF(照会事項[[#This Row],[IsQuestion]],照会事項[[#This Row],[SEQ]],"")</f>
        <v>9</v>
      </c>
      <c r="B14" s="1" t="str">
        <f>CONCATENATE(照会事項[[#This Row],[照会事項補足]],照会事項[[#This Row],[照会事項入力用]],照会事項[[#This Row],[照会事項選択肢]])</f>
        <v>◤クラウドの場合◢
解約条件・違約金等</v>
      </c>
      <c r="C14" s="5" t="b">
        <f>AND(照会事項[[#This Row],[照会事項入力用]]&lt;&gt;"",照会事項[[#This Row],[補足]]="")</f>
        <v>1</v>
      </c>
      <c r="D14" s="5">
        <f>IF(照会事項[[#This Row],[IsQuestion]],1,0)</f>
        <v>1</v>
      </c>
      <c r="E14" s="5">
        <f ca="1">IFERROR(OFFSET(照会事項[[#This Row],[SEQ]],-1,0)+照会事項[[#This Row],[CountUp]],照会事項[[#This Row],[CountUp]])</f>
        <v>9</v>
      </c>
      <c r="F14" s="5" t="str">
        <f>TEXT(照会事項[[#This Row],[補足]],表示形式_照会事項補足)</f>
        <v/>
      </c>
      <c r="G14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4" s="5" t="e">
        <f>MATCH(照会事項[[#This Row],[選択肢]],選択肢PD用[選択肢],0)</f>
        <v>#N/A</v>
      </c>
      <c r="I14" s="5" t="e">
        <f>INDEX(選択肢PD用[選択肢個数],照会事項[[#This Row],[選択肢PD行番号]])</f>
        <v>#N/A</v>
      </c>
      <c r="J14" s="5" t="b">
        <f>照会事項[[#This Row],[補足]]=見出し</f>
        <v>0</v>
      </c>
      <c r="K14" s="5" t="b">
        <f ca="1">AND(TRIM(照会事項[[#This Row],[照会事項]])&lt;&gt;"",OFFSET(照会事項[[#This Row],[IsQuestion]],1,0))</f>
        <v>1</v>
      </c>
      <c r="L14" s="5" t="b">
        <f>NOT(ISBLANK(照会事項[[#This Row],[選択肢]]))</f>
        <v>0</v>
      </c>
      <c r="M14" s="5" t="b">
        <f>照会事項[[#This Row],[回答入力単位・形式]]=Keyword条件_回答形式選択</f>
        <v>0</v>
      </c>
      <c r="N14" s="5" t="b">
        <f>_xlfn.XOR(照会事項[[#This Row],[Fwk選択肢あり]],照会事項[[#This Row],[Fwk回答形式選択]])</f>
        <v>0</v>
      </c>
      <c r="O14" s="5" t="b">
        <f>LEFT(照会事項[[#This Row],[照会事項入力用]],1)="◤"</f>
        <v>1</v>
      </c>
      <c r="P14" s="5" t="b">
        <f>ISBLANK(照会事項[[#This Row],[回答]])</f>
        <v>1</v>
      </c>
      <c r="Q14" s="5" t="b">
        <f>AND(照会事項[[#This Row],[IsQuestion]],照会事項[[#This Row],[Fwk回答欄空き]],NOT(照会事項[[#This Row],[Fwk要回答条件あり]]))</f>
        <v>0</v>
      </c>
      <c r="R14" s="5" t="b">
        <f>AND(照会事項[[#This Row],[IsQuestion]],照会事項[[#This Row],[Fwk回答欄空き]],照会事項[[#This Row],[Fwk要回答条件あり]])</f>
        <v>1</v>
      </c>
      <c r="S14" s="5" t="b">
        <f>ISNUMBER(FIND(Keyword変換後_要補足説明,照会事項[[#This Row],[回答]]))</f>
        <v>0</v>
      </c>
      <c r="T14" s="5" t="b">
        <f>ISBLANK(照会事項[[#This Row],[補足説明]])</f>
        <v>1</v>
      </c>
      <c r="U14" s="5" t="b">
        <f>AND(照会事項[[#This Row],[Fwk要補足説明]],照会事項[[#This Row],[Fwk補足説明空き]])</f>
        <v>0</v>
      </c>
      <c r="V14" s="5"/>
      <c r="W14" s="1" t="s">
        <v>124</v>
      </c>
      <c r="X14" s="6"/>
      <c r="Y14" s="15"/>
      <c r="Z14" t="s">
        <v>112</v>
      </c>
      <c r="AA14" s="6"/>
    </row>
    <row r="15" spans="1:28" ht="31.5">
      <c r="A15" s="2">
        <f ca="1">IF(照会事項[[#This Row],[IsQuestion]],照会事項[[#This Row],[SEQ]],"")</f>
        <v>10</v>
      </c>
      <c r="B15" s="14" t="str">
        <f>CONCATENATE(照会事項[[#This Row],[照会事項補足]],照会事項[[#This Row],[照会事項入力用]],照会事項[[#This Row],[照会事項選択肢]])</f>
        <v>基本機能</v>
      </c>
      <c r="C15" s="4" t="b">
        <f>AND(照会事項[[#This Row],[照会事項入力用]]&lt;&gt;"",照会事項[[#This Row],[補足]]="")</f>
        <v>1</v>
      </c>
      <c r="D15" s="5">
        <f>IF(照会事項[[#This Row],[IsQuestion]],1,0)</f>
        <v>1</v>
      </c>
      <c r="E15" s="4">
        <f ca="1">IFERROR(OFFSET(照会事項[[#This Row],[SEQ]],-1,0)+照会事項[[#This Row],[CountUp]],照会事項[[#This Row],[CountUp]])</f>
        <v>10</v>
      </c>
      <c r="F15" s="5" t="str">
        <f>TEXT(照会事項[[#This Row],[補足]],表示形式_照会事項補足)</f>
        <v/>
      </c>
      <c r="G15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5" s="5" t="e">
        <f>MATCH(照会事項[[#This Row],[選択肢]],選択肢PD用[選択肢],0)</f>
        <v>#N/A</v>
      </c>
      <c r="I15" s="5" t="e">
        <f>INDEX(選択肢PD用[選択肢個数],照会事項[[#This Row],[選択肢PD行番号]])</f>
        <v>#N/A</v>
      </c>
      <c r="J15" s="5" t="b">
        <f>照会事項[[#This Row],[補足]]=見出し</f>
        <v>0</v>
      </c>
      <c r="K15" s="5" t="b">
        <f ca="1">AND(TRIM(照会事項[[#This Row],[照会事項]])&lt;&gt;"",OFFSET(照会事項[[#This Row],[IsQuestion]],1,0))</f>
        <v>1</v>
      </c>
      <c r="L15" s="5" t="b">
        <f>NOT(ISBLANK(照会事項[[#This Row],[選択肢]]))</f>
        <v>0</v>
      </c>
      <c r="M15" s="5" t="b">
        <f>照会事項[[#This Row],[回答入力単位・形式]]=Keyword条件_回答形式選択</f>
        <v>0</v>
      </c>
      <c r="N15" s="5" t="b">
        <f>_xlfn.XOR(照会事項[[#This Row],[Fwk選択肢あり]],照会事項[[#This Row],[Fwk回答形式選択]])</f>
        <v>0</v>
      </c>
      <c r="O15" s="4" t="b">
        <f>LEFT(照会事項[[#This Row],[照会事項入力用]],1)="◤"</f>
        <v>0</v>
      </c>
      <c r="P15" s="4" t="b">
        <f>ISBLANK(照会事項[[#This Row],[回答]])</f>
        <v>1</v>
      </c>
      <c r="Q15" s="4" t="b">
        <f>AND(照会事項[[#This Row],[IsQuestion]],照会事項[[#This Row],[Fwk回答欄空き]],NOT(照会事項[[#This Row],[Fwk要回答条件あり]]))</f>
        <v>1</v>
      </c>
      <c r="R15" s="4" t="b">
        <f>AND(照会事項[[#This Row],[IsQuestion]],照会事項[[#This Row],[Fwk回答欄空き]],照会事項[[#This Row],[Fwk要回答条件あり]])</f>
        <v>0</v>
      </c>
      <c r="S15" s="5" t="b">
        <f>ISNUMBER(FIND(Keyword変換後_要補足説明,照会事項[[#This Row],[回答]]))</f>
        <v>0</v>
      </c>
      <c r="T15" s="5" t="b">
        <f>ISBLANK(照会事項[[#This Row],[補足説明]])</f>
        <v>1</v>
      </c>
      <c r="U15" s="5" t="b">
        <f>AND(照会事項[[#This Row],[Fwk要補足説明]],照会事項[[#This Row],[Fwk補足説明空き]])</f>
        <v>0</v>
      </c>
      <c r="V15" s="5"/>
      <c r="W15" s="1" t="s">
        <v>91</v>
      </c>
      <c r="X15" s="6"/>
      <c r="Y15" s="14"/>
      <c r="Z15" t="s">
        <v>79</v>
      </c>
      <c r="AA15" s="6"/>
    </row>
    <row r="16" spans="1:28" ht="31.5">
      <c r="A16" s="2">
        <f ca="1">IF(照会事項[[#This Row],[IsQuestion]],照会事項[[#This Row],[SEQ]],"")</f>
        <v>11</v>
      </c>
      <c r="B16" s="14" t="str">
        <f>CONCATENATE(照会事項[[#This Row],[照会事項補足]],照会事項[[#This Row],[照会事項入力用]],照会事項[[#This Row],[照会事項選択肢]])</f>
        <v>真正性の確保方法</v>
      </c>
      <c r="C16" s="4" t="b">
        <f>AND(照会事項[[#This Row],[照会事項入力用]]&lt;&gt;"",照会事項[[#This Row],[補足]]="")</f>
        <v>1</v>
      </c>
      <c r="D16" s="5">
        <f>IF(照会事項[[#This Row],[IsQuestion]],1,0)</f>
        <v>1</v>
      </c>
      <c r="E16" s="4">
        <f ca="1">IFERROR(OFFSET(照会事項[[#This Row],[SEQ]],-1,0)+照会事項[[#This Row],[CountUp]],照会事項[[#This Row],[CountUp]])</f>
        <v>11</v>
      </c>
      <c r="F16" s="5" t="str">
        <f>TEXT(照会事項[[#This Row],[補足]],表示形式_照会事項補足)</f>
        <v/>
      </c>
      <c r="G16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6" s="5" t="e">
        <f>MATCH(照会事項[[#This Row],[選択肢]],選択肢PD用[選択肢],0)</f>
        <v>#N/A</v>
      </c>
      <c r="I16" s="5" t="e">
        <f>INDEX(選択肢PD用[選択肢個数],照会事項[[#This Row],[選択肢PD行番号]])</f>
        <v>#N/A</v>
      </c>
      <c r="J16" s="5" t="b">
        <f>照会事項[[#This Row],[補足]]=見出し</f>
        <v>0</v>
      </c>
      <c r="K16" s="5" t="b">
        <f ca="1">AND(TRIM(照会事項[[#This Row],[照会事項]])&lt;&gt;"",OFFSET(照会事項[[#This Row],[IsQuestion]],1,0))</f>
        <v>1</v>
      </c>
      <c r="L16" s="5" t="b">
        <f>NOT(ISBLANK(照会事項[[#This Row],[選択肢]]))</f>
        <v>0</v>
      </c>
      <c r="M16" s="5" t="b">
        <f>照会事項[[#This Row],[回答入力単位・形式]]=Keyword条件_回答形式選択</f>
        <v>0</v>
      </c>
      <c r="N16" s="5" t="b">
        <f>_xlfn.XOR(照会事項[[#This Row],[Fwk選択肢あり]],照会事項[[#This Row],[Fwk回答形式選択]])</f>
        <v>0</v>
      </c>
      <c r="O16" s="4" t="b">
        <f>LEFT(照会事項[[#This Row],[照会事項入力用]],1)="◤"</f>
        <v>0</v>
      </c>
      <c r="P16" s="4" t="b">
        <f>ISBLANK(照会事項[[#This Row],[回答]])</f>
        <v>1</v>
      </c>
      <c r="Q16" s="4" t="b">
        <f>AND(照会事項[[#This Row],[IsQuestion]],照会事項[[#This Row],[Fwk回答欄空き]],NOT(照会事項[[#This Row],[Fwk要回答条件あり]]))</f>
        <v>1</v>
      </c>
      <c r="R16" s="4" t="b">
        <f>AND(照会事項[[#This Row],[IsQuestion]],照会事項[[#This Row],[Fwk回答欄空き]],照会事項[[#This Row],[Fwk要回答条件あり]])</f>
        <v>0</v>
      </c>
      <c r="S16" s="5" t="b">
        <f>ISNUMBER(FIND(Keyword変換後_要補足説明,照会事項[[#This Row],[回答]]))</f>
        <v>0</v>
      </c>
      <c r="T16" s="5" t="b">
        <f>ISBLANK(照会事項[[#This Row],[補足説明]])</f>
        <v>1</v>
      </c>
      <c r="U16" s="5" t="b">
        <f>AND(照会事項[[#This Row],[Fwk要補足説明]],照会事項[[#This Row],[Fwk補足説明空き]])</f>
        <v>0</v>
      </c>
      <c r="V16" s="5"/>
      <c r="W16" s="1" t="s">
        <v>80</v>
      </c>
      <c r="X16" s="6"/>
      <c r="Y16" s="14"/>
      <c r="Z16" t="s">
        <v>79</v>
      </c>
      <c r="AA16" s="6"/>
    </row>
    <row r="17" spans="1:27" ht="31.5">
      <c r="A17" s="2">
        <f ca="1">IF(照会事項[[#This Row],[IsQuestion]],照会事項[[#This Row],[SEQ]],"")</f>
        <v>12</v>
      </c>
      <c r="B17" s="14" t="str">
        <f>CONCATENATE(照会事項[[#This Row],[照会事項補足]],照会事項[[#This Row],[照会事項入力用]],照会事項[[#This Row],[照会事項選択肢]])</f>
        <v>システムに依存しない可読性の確保方法</v>
      </c>
      <c r="C17" s="4" t="b">
        <f>AND(照会事項[[#This Row],[照会事項入力用]]&lt;&gt;"",照会事項[[#This Row],[補足]]="")</f>
        <v>1</v>
      </c>
      <c r="D17" s="5">
        <f>IF(照会事項[[#This Row],[IsQuestion]],1,0)</f>
        <v>1</v>
      </c>
      <c r="E17" s="4">
        <f ca="1">IFERROR(OFFSET(照会事項[[#This Row],[SEQ]],-1,0)+照会事項[[#This Row],[CountUp]],照会事項[[#This Row],[CountUp]])</f>
        <v>12</v>
      </c>
      <c r="F17" s="5" t="str">
        <f>TEXT(照会事項[[#This Row],[補足]],表示形式_照会事項補足)</f>
        <v/>
      </c>
      <c r="G17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7" s="5" t="e">
        <f>MATCH(照会事項[[#This Row],[選択肢]],選択肢PD用[選択肢],0)</f>
        <v>#N/A</v>
      </c>
      <c r="I17" s="5" t="e">
        <f>INDEX(選択肢PD用[選択肢個数],照会事項[[#This Row],[選択肢PD行番号]])</f>
        <v>#N/A</v>
      </c>
      <c r="J17" s="5" t="b">
        <f>照会事項[[#This Row],[補足]]=見出し</f>
        <v>0</v>
      </c>
      <c r="K17" s="5" t="b">
        <f ca="1">AND(TRIM(照会事項[[#This Row],[照会事項]])&lt;&gt;"",OFFSET(照会事項[[#This Row],[IsQuestion]],1,0))</f>
        <v>1</v>
      </c>
      <c r="L17" s="5" t="b">
        <f>NOT(ISBLANK(照会事項[[#This Row],[選択肢]]))</f>
        <v>0</v>
      </c>
      <c r="M17" s="5" t="b">
        <f>照会事項[[#This Row],[回答入力単位・形式]]=Keyword条件_回答形式選択</f>
        <v>0</v>
      </c>
      <c r="N17" s="5" t="b">
        <f>_xlfn.XOR(照会事項[[#This Row],[Fwk選択肢あり]],照会事項[[#This Row],[Fwk回答形式選択]])</f>
        <v>0</v>
      </c>
      <c r="O17" s="4" t="b">
        <f>LEFT(照会事項[[#This Row],[照会事項入力用]],1)="◤"</f>
        <v>0</v>
      </c>
      <c r="P17" s="4" t="b">
        <f>ISBLANK(照会事項[[#This Row],[回答]])</f>
        <v>1</v>
      </c>
      <c r="Q17" s="4" t="b">
        <f>AND(照会事項[[#This Row],[IsQuestion]],照会事項[[#This Row],[Fwk回答欄空き]],NOT(照会事項[[#This Row],[Fwk要回答条件あり]]))</f>
        <v>1</v>
      </c>
      <c r="R17" s="4" t="b">
        <f>AND(照会事項[[#This Row],[IsQuestion]],照会事項[[#This Row],[Fwk回答欄空き]],照会事項[[#This Row],[Fwk要回答条件あり]])</f>
        <v>0</v>
      </c>
      <c r="S17" s="5" t="b">
        <f>ISNUMBER(FIND(Keyword変換後_要補足説明,照会事項[[#This Row],[回答]]))</f>
        <v>0</v>
      </c>
      <c r="T17" s="5" t="b">
        <f>ISBLANK(照会事項[[#This Row],[補足説明]])</f>
        <v>1</v>
      </c>
      <c r="U17" s="5" t="b">
        <f>AND(照会事項[[#This Row],[Fwk要補足説明]],照会事項[[#This Row],[Fwk補足説明空き]])</f>
        <v>0</v>
      </c>
      <c r="V17" s="5"/>
      <c r="W17" s="1" t="s">
        <v>81</v>
      </c>
      <c r="X17" s="6"/>
      <c r="Y17" s="14"/>
      <c r="Z17" t="s">
        <v>79</v>
      </c>
      <c r="AA17" s="6"/>
    </row>
    <row r="18" spans="1:27" ht="31.5">
      <c r="A18" s="2">
        <f ca="1">IF(照会事項[[#This Row],[IsQuestion]],照会事項[[#This Row],[SEQ]],"")</f>
        <v>13</v>
      </c>
      <c r="B18" s="14" t="str">
        <f>CONCATENATE(照会事項[[#This Row],[照会事項補足]],照会事項[[#This Row],[照会事項入力用]],照会事項[[#This Row],[照会事項選択肢]])</f>
        <v>外部からの電子決裁への対応</v>
      </c>
      <c r="C18" s="4" t="b">
        <f>AND(照会事項[[#This Row],[照会事項入力用]]&lt;&gt;"",照会事項[[#This Row],[補足]]="")</f>
        <v>1</v>
      </c>
      <c r="D18" s="5">
        <f>IF(照会事項[[#This Row],[IsQuestion]],1,0)</f>
        <v>1</v>
      </c>
      <c r="E18" s="4">
        <f ca="1">IFERROR(OFFSET(照会事項[[#This Row],[SEQ]],-1,0)+照会事項[[#This Row],[CountUp]],照会事項[[#This Row],[CountUp]])</f>
        <v>13</v>
      </c>
      <c r="F18" s="5" t="str">
        <f>TEXT(照会事項[[#This Row],[補足]],表示形式_照会事項補足)</f>
        <v/>
      </c>
      <c r="G18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8" s="5" t="e">
        <f>MATCH(照会事項[[#This Row],[選択肢]],選択肢PD用[選択肢],0)</f>
        <v>#N/A</v>
      </c>
      <c r="I18" s="5" t="e">
        <f>INDEX(選択肢PD用[選択肢個数],照会事項[[#This Row],[選択肢PD行番号]])</f>
        <v>#N/A</v>
      </c>
      <c r="J18" s="5" t="b">
        <f>照会事項[[#This Row],[補足]]=見出し</f>
        <v>0</v>
      </c>
      <c r="K18" s="5" t="b">
        <f ca="1">AND(TRIM(照会事項[[#This Row],[照会事項]])&lt;&gt;"",OFFSET(照会事項[[#This Row],[IsQuestion]],1,0))</f>
        <v>1</v>
      </c>
      <c r="L18" s="5" t="b">
        <f>NOT(ISBLANK(照会事項[[#This Row],[選択肢]]))</f>
        <v>0</v>
      </c>
      <c r="M18" s="5" t="b">
        <f>照会事項[[#This Row],[回答入力単位・形式]]=Keyword条件_回答形式選択</f>
        <v>0</v>
      </c>
      <c r="N18" s="5" t="b">
        <f>_xlfn.XOR(照会事項[[#This Row],[Fwk選択肢あり]],照会事項[[#This Row],[Fwk回答形式選択]])</f>
        <v>0</v>
      </c>
      <c r="O18" s="4" t="b">
        <f>LEFT(照会事項[[#This Row],[照会事項入力用]],1)="◤"</f>
        <v>0</v>
      </c>
      <c r="P18" s="4" t="b">
        <f>ISBLANK(照会事項[[#This Row],[回答]])</f>
        <v>1</v>
      </c>
      <c r="Q18" s="4" t="b">
        <f>AND(照会事項[[#This Row],[IsQuestion]],照会事項[[#This Row],[Fwk回答欄空き]],NOT(照会事項[[#This Row],[Fwk要回答条件あり]]))</f>
        <v>1</v>
      </c>
      <c r="R18" s="4" t="b">
        <f>AND(照会事項[[#This Row],[IsQuestion]],照会事項[[#This Row],[Fwk回答欄空き]],照会事項[[#This Row],[Fwk要回答条件あり]])</f>
        <v>0</v>
      </c>
      <c r="S18" s="5" t="b">
        <f>ISNUMBER(FIND(Keyword変換後_要補足説明,照会事項[[#This Row],[回答]]))</f>
        <v>0</v>
      </c>
      <c r="T18" s="5" t="b">
        <f>ISBLANK(照会事項[[#This Row],[補足説明]])</f>
        <v>1</v>
      </c>
      <c r="U18" s="5" t="b">
        <f>AND(照会事項[[#This Row],[Fwk要補足説明]],照会事項[[#This Row],[Fwk補足説明空き]])</f>
        <v>0</v>
      </c>
      <c r="V18" s="5"/>
      <c r="W18" s="1" t="s">
        <v>82</v>
      </c>
      <c r="X18" s="6"/>
      <c r="Y18" s="14"/>
      <c r="Z18" t="s">
        <v>79</v>
      </c>
      <c r="AA18" s="6"/>
    </row>
    <row r="19" spans="1:27" ht="47.25">
      <c r="A19" s="2">
        <f ca="1">IF(照会事項[[#This Row],[IsQuestion]],照会事項[[#This Row],[SEQ]],"")</f>
        <v>14</v>
      </c>
      <c r="B19" s="14" t="str">
        <f>CONCATENATE(照会事項[[#This Row],[照会事項補足]],照会事項[[#This Row],[照会事項入力用]],照会事項[[#This Row],[照会事項選択肢]])</f>
        <v>文書の電子的管理によるサーバー容量圧迫への対策</v>
      </c>
      <c r="C19" s="4" t="b">
        <f>AND(照会事項[[#This Row],[照会事項入力用]]&lt;&gt;"",照会事項[[#This Row],[補足]]="")</f>
        <v>1</v>
      </c>
      <c r="D19" s="5">
        <f>IF(照会事項[[#This Row],[IsQuestion]],1,0)</f>
        <v>1</v>
      </c>
      <c r="E19" s="4">
        <f ca="1">IFERROR(OFFSET(照会事項[[#This Row],[SEQ]],-1,0)+照会事項[[#This Row],[CountUp]],照会事項[[#This Row],[CountUp]])</f>
        <v>14</v>
      </c>
      <c r="F19" s="5" t="str">
        <f>TEXT(照会事項[[#This Row],[補足]],表示形式_照会事項補足)</f>
        <v/>
      </c>
      <c r="G19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19" s="5" t="e">
        <f>MATCH(照会事項[[#This Row],[選択肢]],選択肢PD用[選択肢],0)</f>
        <v>#N/A</v>
      </c>
      <c r="I19" s="5" t="e">
        <f>INDEX(選択肢PD用[選択肢個数],照会事項[[#This Row],[選択肢PD行番号]])</f>
        <v>#N/A</v>
      </c>
      <c r="J19" s="5" t="b">
        <f>照会事項[[#This Row],[補足]]=見出し</f>
        <v>0</v>
      </c>
      <c r="K19" s="5" t="b">
        <f ca="1">AND(TRIM(照会事項[[#This Row],[照会事項]])&lt;&gt;"",OFFSET(照会事項[[#This Row],[IsQuestion]],1,0))</f>
        <v>1</v>
      </c>
      <c r="L19" s="5" t="b">
        <f>NOT(ISBLANK(照会事項[[#This Row],[選択肢]]))</f>
        <v>0</v>
      </c>
      <c r="M19" s="5" t="b">
        <f>照会事項[[#This Row],[回答入力単位・形式]]=Keyword条件_回答形式選択</f>
        <v>0</v>
      </c>
      <c r="N19" s="5" t="b">
        <f>_xlfn.XOR(照会事項[[#This Row],[Fwk選択肢あり]],照会事項[[#This Row],[Fwk回答形式選択]])</f>
        <v>0</v>
      </c>
      <c r="O19" s="4" t="b">
        <f>LEFT(照会事項[[#This Row],[照会事項入力用]],1)="◤"</f>
        <v>0</v>
      </c>
      <c r="P19" s="4" t="b">
        <f>ISBLANK(照会事項[[#This Row],[回答]])</f>
        <v>1</v>
      </c>
      <c r="Q19" s="4" t="b">
        <f>AND(照会事項[[#This Row],[IsQuestion]],照会事項[[#This Row],[Fwk回答欄空き]],NOT(照会事項[[#This Row],[Fwk要回答条件あり]]))</f>
        <v>1</v>
      </c>
      <c r="R19" s="4" t="b">
        <f>AND(照会事項[[#This Row],[IsQuestion]],照会事項[[#This Row],[Fwk回答欄空き]],照会事項[[#This Row],[Fwk要回答条件あり]])</f>
        <v>0</v>
      </c>
      <c r="S19" s="5" t="b">
        <f>ISNUMBER(FIND(Keyword変換後_要補足説明,照会事項[[#This Row],[回答]]))</f>
        <v>0</v>
      </c>
      <c r="T19" s="5" t="b">
        <f>ISBLANK(照会事項[[#This Row],[補足説明]])</f>
        <v>1</v>
      </c>
      <c r="U19" s="5" t="b">
        <f>AND(照会事項[[#This Row],[Fwk要補足説明]],照会事項[[#This Row],[Fwk補足説明空き]])</f>
        <v>0</v>
      </c>
      <c r="V19" s="5"/>
      <c r="W19" s="1" t="s">
        <v>114</v>
      </c>
      <c r="X19" s="6"/>
      <c r="Y19" s="14"/>
      <c r="Z19" t="s">
        <v>79</v>
      </c>
      <c r="AA19" s="6"/>
    </row>
    <row r="20" spans="1:27" ht="31.5">
      <c r="A20" s="2">
        <f ca="1">IF(照会事項[[#This Row],[IsQuestion]],照会事項[[#This Row],[SEQ]],"")</f>
        <v>15</v>
      </c>
      <c r="B20" s="1" t="str">
        <f>CONCATENATE(照会事項[[#This Row],[照会事項補足]],照会事項[[#This Row],[照会事項入力用]],照会事項[[#This Row],[照会事項選択肢]])</f>
        <v>◤オプション機能がある場合◢
オプション機能について説明してください。</v>
      </c>
      <c r="C20" s="5" t="b">
        <f>AND(照会事項[[#This Row],[照会事項入力用]]&lt;&gt;"",照会事項[[#This Row],[補足]]="")</f>
        <v>1</v>
      </c>
      <c r="D20" s="5">
        <f>IF(照会事項[[#This Row],[IsQuestion]],1,0)</f>
        <v>1</v>
      </c>
      <c r="E20" s="5">
        <f ca="1">IFERROR(OFFSET(照会事項[[#This Row],[SEQ]],-1,0)+照会事項[[#This Row],[CountUp]],照会事項[[#This Row],[CountUp]])</f>
        <v>15</v>
      </c>
      <c r="F20" s="5" t="str">
        <f>TEXT(照会事項[[#This Row],[補足]],表示形式_照会事項補足)</f>
        <v/>
      </c>
      <c r="G20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0" s="5" t="e">
        <f>MATCH(照会事項[[#This Row],[選択肢]],選択肢PD用[選択肢],0)</f>
        <v>#N/A</v>
      </c>
      <c r="I20" s="5" t="e">
        <f>INDEX(選択肢PD用[選択肢個数],照会事項[[#This Row],[選択肢PD行番号]])</f>
        <v>#N/A</v>
      </c>
      <c r="J20" s="5" t="b">
        <f>照会事項[[#This Row],[補足]]=見出し</f>
        <v>0</v>
      </c>
      <c r="K20" s="5" t="b">
        <f ca="1">AND(TRIM(照会事項[[#This Row],[照会事項]])&lt;&gt;"",OFFSET(照会事項[[#This Row],[IsQuestion]],1,0))</f>
        <v>0</v>
      </c>
      <c r="L20" s="5" t="b">
        <f>NOT(ISBLANK(照会事項[[#This Row],[選択肢]]))</f>
        <v>0</v>
      </c>
      <c r="M20" s="5" t="b">
        <f>照会事項[[#This Row],[回答入力単位・形式]]=Keyword条件_回答形式選択</f>
        <v>0</v>
      </c>
      <c r="N20" s="5" t="b">
        <f>_xlfn.XOR(照会事項[[#This Row],[Fwk選択肢あり]],照会事項[[#This Row],[Fwk回答形式選択]])</f>
        <v>0</v>
      </c>
      <c r="O20" s="5" t="b">
        <f>LEFT(照会事項[[#This Row],[照会事項入力用]],1)="◤"</f>
        <v>1</v>
      </c>
      <c r="P20" s="5" t="b">
        <f>ISBLANK(照会事項[[#This Row],[回答]])</f>
        <v>1</v>
      </c>
      <c r="Q20" s="5" t="b">
        <f>AND(照会事項[[#This Row],[IsQuestion]],照会事項[[#This Row],[Fwk回答欄空き]],NOT(照会事項[[#This Row],[Fwk要回答条件あり]]))</f>
        <v>0</v>
      </c>
      <c r="R20" s="5" t="b">
        <f>AND(照会事項[[#This Row],[IsQuestion]],照会事項[[#This Row],[Fwk回答欄空き]],照会事項[[#This Row],[Fwk要回答条件あり]])</f>
        <v>1</v>
      </c>
      <c r="S20" s="5" t="b">
        <f>ISNUMBER(FIND(Keyword変換後_要補足説明,照会事項[[#This Row],[回答]]))</f>
        <v>0</v>
      </c>
      <c r="T20" s="5" t="b">
        <f>ISBLANK(照会事項[[#This Row],[補足説明]])</f>
        <v>1</v>
      </c>
      <c r="U20" s="5" t="b">
        <f>AND(照会事項[[#This Row],[Fwk要補足説明]],照会事項[[#This Row],[Fwk補足説明空き]])</f>
        <v>0</v>
      </c>
      <c r="V20" s="5"/>
      <c r="W20" s="1" t="s">
        <v>122</v>
      </c>
      <c r="X20" s="6"/>
      <c r="Y20" s="15"/>
      <c r="Z20" t="s">
        <v>79</v>
      </c>
      <c r="AA20" s="6"/>
    </row>
    <row r="21" spans="1:27" ht="31.5">
      <c r="A21" s="2" t="str">
        <f>IF(照会事項[[#This Row],[IsQuestion]],照会事項[[#This Row],[SEQ]],"")</f>
        <v/>
      </c>
      <c r="B21" s="14" t="str">
        <f>CONCATENATE(照会事項[[#This Row],[照会事項補足]],照会事項[[#This Row],[照会事項入力用]],照会事項[[#This Row],[照会事項選択肢]])</f>
        <v>★ ３　導入スケジュール</v>
      </c>
      <c r="C21" s="4" t="b">
        <f>AND(照会事項[[#This Row],[照会事項入力用]]&lt;&gt;"",照会事項[[#This Row],[補足]]="")</f>
        <v>0</v>
      </c>
      <c r="D21" s="5">
        <f>IF(照会事項[[#This Row],[IsQuestion]],1,0)</f>
        <v>0</v>
      </c>
      <c r="E21" s="4">
        <f ca="1">IFERROR(OFFSET(照会事項[[#This Row],[SEQ]],-1,0)+照会事項[[#This Row],[CountUp]],照会事項[[#This Row],[CountUp]])</f>
        <v>15</v>
      </c>
      <c r="F21" s="5" t="str">
        <f>TEXT(照会事項[[#This Row],[補足]],表示形式_照会事項補足)</f>
        <v xml:space="preserve">★ </v>
      </c>
      <c r="G21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1" s="5" t="e">
        <f>MATCH(照会事項[[#This Row],[選択肢]],選択肢PD用[選択肢],0)</f>
        <v>#N/A</v>
      </c>
      <c r="I21" s="5" t="e">
        <f>INDEX(選択肢PD用[選択肢個数],照会事項[[#This Row],[選択肢PD行番号]])</f>
        <v>#N/A</v>
      </c>
      <c r="J21" s="5" t="b">
        <f>照会事項[[#This Row],[補足]]=見出し</f>
        <v>1</v>
      </c>
      <c r="K21" s="5" t="b">
        <f ca="1">AND(TRIM(照会事項[[#This Row],[照会事項]])&lt;&gt;"",OFFSET(照会事項[[#This Row],[IsQuestion]],1,0))</f>
        <v>1</v>
      </c>
      <c r="L21" s="5" t="b">
        <f>NOT(ISBLANK(照会事項[[#This Row],[選択肢]]))</f>
        <v>0</v>
      </c>
      <c r="M21" s="5" t="b">
        <f>照会事項[[#This Row],[回答入力単位・形式]]=Keyword条件_回答形式選択</f>
        <v>0</v>
      </c>
      <c r="N21" s="5" t="b">
        <f>_xlfn.XOR(照会事項[[#This Row],[Fwk選択肢あり]],照会事項[[#This Row],[Fwk回答形式選択]])</f>
        <v>0</v>
      </c>
      <c r="O21" s="4" t="b">
        <f>LEFT(照会事項[[#This Row],[照会事項入力用]],1)="◤"</f>
        <v>0</v>
      </c>
      <c r="P21" s="4" t="b">
        <f>ISBLANK(照会事項[[#This Row],[回答]])</f>
        <v>1</v>
      </c>
      <c r="Q21" s="4" t="b">
        <f>AND(照会事項[[#This Row],[IsQuestion]],照会事項[[#This Row],[Fwk回答欄空き]],NOT(照会事項[[#This Row],[Fwk要回答条件あり]]))</f>
        <v>0</v>
      </c>
      <c r="R21" s="4" t="b">
        <f>AND(照会事項[[#This Row],[IsQuestion]],照会事項[[#This Row],[Fwk回答欄空き]],照会事項[[#This Row],[Fwk要回答条件あり]])</f>
        <v>0</v>
      </c>
      <c r="S21" s="5" t="b">
        <f>ISNUMBER(FIND(Keyword変換後_要補足説明,照会事項[[#This Row],[回答]]))</f>
        <v>0</v>
      </c>
      <c r="T21" s="5" t="b">
        <f>ISBLANK(照会事項[[#This Row],[補足説明]])</f>
        <v>1</v>
      </c>
      <c r="U21" s="5" t="b">
        <f>AND(照会事項[[#This Row],[Fwk要補足説明]],照会事項[[#This Row],[Fwk補足説明空き]])</f>
        <v>0</v>
      </c>
      <c r="V21" s="5"/>
      <c r="W21" s="1" t="s">
        <v>83</v>
      </c>
      <c r="X21" s="6" t="s">
        <v>77</v>
      </c>
      <c r="Y21" s="14"/>
      <c r="AA21" s="6"/>
    </row>
    <row r="22" spans="1:27" ht="31.5">
      <c r="A22" s="2">
        <f ca="1">IF(照会事項[[#This Row],[IsQuestion]],照会事項[[#This Row],[SEQ]],"")</f>
        <v>16</v>
      </c>
      <c r="B22" s="14" t="str">
        <f>CONCATENATE(照会事項[[#This Row],[照会事項補足]],照会事項[[#This Row],[照会事項入力用]],照会事項[[#This Row],[照会事項選択肢]])</f>
        <v>契約～設計期間</v>
      </c>
      <c r="C22" s="4" t="b">
        <f>AND(照会事項[[#This Row],[照会事項入力用]]&lt;&gt;"",照会事項[[#This Row],[補足]]="")</f>
        <v>1</v>
      </c>
      <c r="D22" s="5">
        <f>IF(照会事項[[#This Row],[IsQuestion]],1,0)</f>
        <v>1</v>
      </c>
      <c r="E22" s="4">
        <f ca="1">IFERROR(OFFSET(照会事項[[#This Row],[SEQ]],-1,0)+照会事項[[#This Row],[CountUp]],照会事項[[#This Row],[CountUp]])</f>
        <v>16</v>
      </c>
      <c r="F22" s="5" t="str">
        <f>TEXT(照会事項[[#This Row],[補足]],表示形式_照会事項補足)</f>
        <v/>
      </c>
      <c r="G22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2" s="5" t="e">
        <f>MATCH(照会事項[[#This Row],[選択肢]],選択肢PD用[選択肢],0)</f>
        <v>#N/A</v>
      </c>
      <c r="I22" s="5" t="e">
        <f>INDEX(選択肢PD用[選択肢個数],照会事項[[#This Row],[選択肢PD行番号]])</f>
        <v>#N/A</v>
      </c>
      <c r="J22" s="5" t="b">
        <f>照会事項[[#This Row],[補足]]=見出し</f>
        <v>0</v>
      </c>
      <c r="K22" s="5" t="b">
        <f ca="1">AND(TRIM(照会事項[[#This Row],[照会事項]])&lt;&gt;"",OFFSET(照会事項[[#This Row],[IsQuestion]],1,0))</f>
        <v>1</v>
      </c>
      <c r="L22" s="5" t="b">
        <f>NOT(ISBLANK(照会事項[[#This Row],[選択肢]]))</f>
        <v>0</v>
      </c>
      <c r="M22" s="5" t="b">
        <f>照会事項[[#This Row],[回答入力単位・形式]]=Keyword条件_回答形式選択</f>
        <v>0</v>
      </c>
      <c r="N22" s="5" t="b">
        <f>_xlfn.XOR(照会事項[[#This Row],[Fwk選択肢あり]],照会事項[[#This Row],[Fwk回答形式選択]])</f>
        <v>0</v>
      </c>
      <c r="O22" s="4" t="b">
        <f>LEFT(照会事項[[#This Row],[照会事項入力用]],1)="◤"</f>
        <v>0</v>
      </c>
      <c r="P22" s="4" t="b">
        <f>ISBLANK(照会事項[[#This Row],[回答]])</f>
        <v>1</v>
      </c>
      <c r="Q22" s="4" t="b">
        <f>AND(照会事項[[#This Row],[IsQuestion]],照会事項[[#This Row],[Fwk回答欄空き]],NOT(照会事項[[#This Row],[Fwk要回答条件あり]]))</f>
        <v>1</v>
      </c>
      <c r="R22" s="4" t="b">
        <f>AND(照会事項[[#This Row],[IsQuestion]],照会事項[[#This Row],[Fwk回答欄空き]],照会事項[[#This Row],[Fwk要回答条件あり]])</f>
        <v>0</v>
      </c>
      <c r="S22" s="5" t="b">
        <f>ISNUMBER(FIND(Keyword変換後_要補足説明,照会事項[[#This Row],[回答]]))</f>
        <v>0</v>
      </c>
      <c r="T22" s="5" t="b">
        <f>ISBLANK(照会事項[[#This Row],[補足説明]])</f>
        <v>1</v>
      </c>
      <c r="U22" s="5" t="b">
        <f>AND(照会事項[[#This Row],[Fwk要補足説明]],照会事項[[#This Row],[Fwk補足説明空き]])</f>
        <v>0</v>
      </c>
      <c r="V22" s="5"/>
      <c r="W22" s="1" t="s">
        <v>84</v>
      </c>
      <c r="X22" s="6"/>
      <c r="Y22" s="14"/>
      <c r="Z22" t="s">
        <v>89</v>
      </c>
      <c r="AA22" s="6"/>
    </row>
    <row r="23" spans="1:27" ht="31.5">
      <c r="A23" s="2">
        <f ca="1">IF(照会事項[[#This Row],[IsQuestion]],照会事項[[#This Row],[SEQ]],"")</f>
        <v>17</v>
      </c>
      <c r="B23" s="14" t="str">
        <f>CONCATENATE(照会事項[[#This Row],[照会事項補足]],照会事項[[#This Row],[照会事項入力用]],照会事項[[#This Row],[照会事項選択肢]])</f>
        <v>開発・テスト期間</v>
      </c>
      <c r="C23" s="4" t="b">
        <f>AND(照会事項[[#This Row],[照会事項入力用]]&lt;&gt;"",照会事項[[#This Row],[補足]]="")</f>
        <v>1</v>
      </c>
      <c r="D23" s="5">
        <f>IF(照会事項[[#This Row],[IsQuestion]],1,0)</f>
        <v>1</v>
      </c>
      <c r="E23" s="4">
        <f ca="1">IFERROR(OFFSET(照会事項[[#This Row],[SEQ]],-1,0)+照会事項[[#This Row],[CountUp]],照会事項[[#This Row],[CountUp]])</f>
        <v>17</v>
      </c>
      <c r="F23" s="5" t="str">
        <f>TEXT(照会事項[[#This Row],[補足]],表示形式_照会事項補足)</f>
        <v/>
      </c>
      <c r="G23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3" s="5" t="e">
        <f>MATCH(照会事項[[#This Row],[選択肢]],選択肢PD用[選択肢],0)</f>
        <v>#N/A</v>
      </c>
      <c r="I23" s="5" t="e">
        <f>INDEX(選択肢PD用[選択肢個数],照会事項[[#This Row],[選択肢PD行番号]])</f>
        <v>#N/A</v>
      </c>
      <c r="J23" s="5" t="b">
        <f>照会事項[[#This Row],[補足]]=見出し</f>
        <v>0</v>
      </c>
      <c r="K23" s="5" t="b">
        <f ca="1">AND(TRIM(照会事項[[#This Row],[照会事項]])&lt;&gt;"",OFFSET(照会事項[[#This Row],[IsQuestion]],1,0))</f>
        <v>1</v>
      </c>
      <c r="L23" s="5" t="b">
        <f>NOT(ISBLANK(照会事項[[#This Row],[選択肢]]))</f>
        <v>0</v>
      </c>
      <c r="M23" s="5" t="b">
        <f>照会事項[[#This Row],[回答入力単位・形式]]=Keyword条件_回答形式選択</f>
        <v>0</v>
      </c>
      <c r="N23" s="5" t="b">
        <f>_xlfn.XOR(照会事項[[#This Row],[Fwk選択肢あり]],照会事項[[#This Row],[Fwk回答形式選択]])</f>
        <v>0</v>
      </c>
      <c r="O23" s="4" t="b">
        <f>LEFT(照会事項[[#This Row],[照会事項入力用]],1)="◤"</f>
        <v>0</v>
      </c>
      <c r="P23" s="4" t="b">
        <f>ISBLANK(照会事項[[#This Row],[回答]])</f>
        <v>1</v>
      </c>
      <c r="Q23" s="4" t="b">
        <f>AND(照会事項[[#This Row],[IsQuestion]],照会事項[[#This Row],[Fwk回答欄空き]],NOT(照会事項[[#This Row],[Fwk要回答条件あり]]))</f>
        <v>1</v>
      </c>
      <c r="R23" s="4" t="b">
        <f>AND(照会事項[[#This Row],[IsQuestion]],照会事項[[#This Row],[Fwk回答欄空き]],照会事項[[#This Row],[Fwk要回答条件あり]])</f>
        <v>0</v>
      </c>
      <c r="S23" s="5" t="b">
        <f>ISNUMBER(FIND(Keyword変換後_要補足説明,照会事項[[#This Row],[回答]]))</f>
        <v>0</v>
      </c>
      <c r="T23" s="5" t="b">
        <f>ISBLANK(照会事項[[#This Row],[補足説明]])</f>
        <v>1</v>
      </c>
      <c r="U23" s="5" t="b">
        <f>AND(照会事項[[#This Row],[Fwk要補足説明]],照会事項[[#This Row],[Fwk補足説明空き]])</f>
        <v>0</v>
      </c>
      <c r="V23" s="5"/>
      <c r="W23" s="1" t="s">
        <v>85</v>
      </c>
      <c r="X23" s="6"/>
      <c r="Y23" s="14"/>
      <c r="Z23" t="s">
        <v>89</v>
      </c>
      <c r="AA23" s="6"/>
    </row>
    <row r="24" spans="1:27">
      <c r="A24" s="2">
        <f ca="1">IF(照会事項[[#This Row],[IsQuestion]],照会事項[[#This Row],[SEQ]],"")</f>
        <v>18</v>
      </c>
      <c r="B24" s="14" t="str">
        <f>CONCATENATE(照会事項[[#This Row],[照会事項補足]],照会事項[[#This Row],[照会事項入力用]],照会事項[[#This Row],[照会事項選択肢]])</f>
        <v>本稼働までの期間</v>
      </c>
      <c r="C24" s="4" t="b">
        <f>AND(照会事項[[#This Row],[照会事項入力用]]&lt;&gt;"",照会事項[[#This Row],[補足]]="")</f>
        <v>1</v>
      </c>
      <c r="D24" s="5">
        <f>IF(照会事項[[#This Row],[IsQuestion]],1,0)</f>
        <v>1</v>
      </c>
      <c r="E24" s="4">
        <f ca="1">IFERROR(OFFSET(照会事項[[#This Row],[SEQ]],-1,0)+照会事項[[#This Row],[CountUp]],照会事項[[#This Row],[CountUp]])</f>
        <v>18</v>
      </c>
      <c r="F24" s="5" t="str">
        <f>TEXT(照会事項[[#This Row],[補足]],表示形式_照会事項補足)</f>
        <v/>
      </c>
      <c r="G24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4" s="5" t="e">
        <f>MATCH(照会事項[[#This Row],[選択肢]],選択肢PD用[選択肢],0)</f>
        <v>#N/A</v>
      </c>
      <c r="I24" s="5" t="e">
        <f>INDEX(選択肢PD用[選択肢個数],照会事項[[#This Row],[選択肢PD行番号]])</f>
        <v>#N/A</v>
      </c>
      <c r="J24" s="5" t="b">
        <f>照会事項[[#This Row],[補足]]=見出し</f>
        <v>0</v>
      </c>
      <c r="K24" s="5" t="b">
        <f ca="1">AND(TRIM(照会事項[[#This Row],[照会事項]])&lt;&gt;"",OFFSET(照会事項[[#This Row],[IsQuestion]],1,0))</f>
        <v>0</v>
      </c>
      <c r="L24" s="5" t="b">
        <f>NOT(ISBLANK(照会事項[[#This Row],[選択肢]]))</f>
        <v>0</v>
      </c>
      <c r="M24" s="5" t="b">
        <f>照会事項[[#This Row],[回答入力単位・形式]]=Keyword条件_回答形式選択</f>
        <v>0</v>
      </c>
      <c r="N24" s="5" t="b">
        <f>_xlfn.XOR(照会事項[[#This Row],[Fwk選択肢あり]],照会事項[[#This Row],[Fwk回答形式選択]])</f>
        <v>0</v>
      </c>
      <c r="O24" s="4" t="b">
        <f>LEFT(照会事項[[#This Row],[照会事項入力用]],1)="◤"</f>
        <v>0</v>
      </c>
      <c r="P24" s="4" t="b">
        <f>ISBLANK(照会事項[[#This Row],[回答]])</f>
        <v>1</v>
      </c>
      <c r="Q24" s="4" t="b">
        <f>AND(照会事項[[#This Row],[IsQuestion]],照会事項[[#This Row],[Fwk回答欄空き]],NOT(照会事項[[#This Row],[Fwk要回答条件あり]]))</f>
        <v>1</v>
      </c>
      <c r="R24" s="4" t="b">
        <f>AND(照会事項[[#This Row],[IsQuestion]],照会事項[[#This Row],[Fwk回答欄空き]],照会事項[[#This Row],[Fwk要回答条件あり]])</f>
        <v>0</v>
      </c>
      <c r="S24" s="5" t="b">
        <f>ISNUMBER(FIND(Keyword変換後_要補足説明,照会事項[[#This Row],[回答]]))</f>
        <v>0</v>
      </c>
      <c r="T24" s="5" t="b">
        <f>ISBLANK(照会事項[[#This Row],[補足説明]])</f>
        <v>1</v>
      </c>
      <c r="U24" s="5" t="b">
        <f>AND(照会事項[[#This Row],[Fwk要補足説明]],照会事項[[#This Row],[Fwk補足説明空き]])</f>
        <v>0</v>
      </c>
      <c r="V24" s="5"/>
      <c r="W24" s="1" t="s">
        <v>86</v>
      </c>
      <c r="X24" s="6"/>
      <c r="Y24" s="14"/>
      <c r="Z24" t="s">
        <v>89</v>
      </c>
      <c r="AA24" s="6"/>
    </row>
    <row r="25" spans="1:27" ht="31.5">
      <c r="A25" s="2" t="str">
        <f>IF(照会事項[[#This Row],[IsQuestion]],照会事項[[#This Row],[SEQ]],"")</f>
        <v/>
      </c>
      <c r="B25" s="14" t="str">
        <f>CONCATENATE(照会事項[[#This Row],[照会事項補足]],照会事項[[#This Row],[照会事項入力用]],照会事項[[#This Row],[照会事項選択肢]])</f>
        <v>★ ４　導入実績</v>
      </c>
      <c r="C25" s="4" t="b">
        <f>AND(照会事項[[#This Row],[照会事項入力用]]&lt;&gt;"",照会事項[[#This Row],[補足]]="")</f>
        <v>0</v>
      </c>
      <c r="D25" s="5">
        <f>IF(照会事項[[#This Row],[IsQuestion]],1,0)</f>
        <v>0</v>
      </c>
      <c r="E25" s="4">
        <f ca="1">IFERROR(OFFSET(照会事項[[#This Row],[SEQ]],-1,0)+照会事項[[#This Row],[CountUp]],照会事項[[#This Row],[CountUp]])</f>
        <v>18</v>
      </c>
      <c r="F25" s="5" t="str">
        <f>TEXT(照会事項[[#This Row],[補足]],表示形式_照会事項補足)</f>
        <v xml:space="preserve">★ </v>
      </c>
      <c r="G25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5" s="5" t="e">
        <f>MATCH(照会事項[[#This Row],[選択肢]],選択肢PD用[選択肢],0)</f>
        <v>#N/A</v>
      </c>
      <c r="I25" s="5" t="e">
        <f>INDEX(選択肢PD用[選択肢個数],照会事項[[#This Row],[選択肢PD行番号]])</f>
        <v>#N/A</v>
      </c>
      <c r="J25" s="5" t="b">
        <f>照会事項[[#This Row],[補足]]=見出し</f>
        <v>1</v>
      </c>
      <c r="K25" s="5" t="b">
        <f ca="1">AND(TRIM(照会事項[[#This Row],[照会事項]])&lt;&gt;"",OFFSET(照会事項[[#This Row],[IsQuestion]],1,0))</f>
        <v>1</v>
      </c>
      <c r="L25" s="5" t="b">
        <f>NOT(ISBLANK(照会事項[[#This Row],[選択肢]]))</f>
        <v>0</v>
      </c>
      <c r="M25" s="5" t="b">
        <f>照会事項[[#This Row],[回答入力単位・形式]]=Keyword条件_回答形式選択</f>
        <v>0</v>
      </c>
      <c r="N25" s="5" t="b">
        <f>_xlfn.XOR(照会事項[[#This Row],[Fwk選択肢あり]],照会事項[[#This Row],[Fwk回答形式選択]])</f>
        <v>0</v>
      </c>
      <c r="O25" s="4" t="b">
        <f>LEFT(照会事項[[#This Row],[照会事項入力用]],1)="◤"</f>
        <v>0</v>
      </c>
      <c r="P25" s="4" t="b">
        <f>ISBLANK(照会事項[[#This Row],[回答]])</f>
        <v>1</v>
      </c>
      <c r="Q25" s="4" t="b">
        <f>AND(照会事項[[#This Row],[IsQuestion]],照会事項[[#This Row],[Fwk回答欄空き]],NOT(照会事項[[#This Row],[Fwk要回答条件あり]]))</f>
        <v>0</v>
      </c>
      <c r="R25" s="4" t="b">
        <f>AND(照会事項[[#This Row],[IsQuestion]],照会事項[[#This Row],[Fwk回答欄空き]],照会事項[[#This Row],[Fwk要回答条件あり]])</f>
        <v>0</v>
      </c>
      <c r="S25" s="5" t="b">
        <f>ISNUMBER(FIND(Keyword変換後_要補足説明,照会事項[[#This Row],[回答]]))</f>
        <v>0</v>
      </c>
      <c r="T25" s="5" t="b">
        <f>ISBLANK(照会事項[[#This Row],[補足説明]])</f>
        <v>1</v>
      </c>
      <c r="U25" s="5" t="b">
        <f>AND(照会事項[[#This Row],[Fwk要補足説明]],照会事項[[#This Row],[Fwk補足説明空き]])</f>
        <v>0</v>
      </c>
      <c r="V25" s="5"/>
      <c r="W25" s="1" t="s">
        <v>87</v>
      </c>
      <c r="X25" s="6" t="s">
        <v>77</v>
      </c>
      <c r="Y25" s="14"/>
      <c r="AA25" s="6"/>
    </row>
    <row r="26" spans="1:27">
      <c r="A26" s="2">
        <f ca="1">IF(照会事項[[#This Row],[IsQuestion]],照会事項[[#This Row],[SEQ]],"")</f>
        <v>19</v>
      </c>
      <c r="B26" s="14" t="str">
        <f>CONCATENATE(照会事項[[#This Row],[照会事項補足]],照会事項[[#This Row],[照会事項入力用]],照会事項[[#This Row],[照会事項選択肢]])</f>
        <v>導入実績</v>
      </c>
      <c r="C26" s="4" t="b">
        <f>AND(照会事項[[#This Row],[照会事項入力用]]&lt;&gt;"",照会事項[[#This Row],[補足]]="")</f>
        <v>1</v>
      </c>
      <c r="D26" s="5">
        <f>IF(照会事項[[#This Row],[IsQuestion]],1,0)</f>
        <v>1</v>
      </c>
      <c r="E26" s="4">
        <f ca="1">IFERROR(OFFSET(照会事項[[#This Row],[SEQ]],-1,0)+照会事項[[#This Row],[CountUp]],照会事項[[#This Row],[CountUp]])</f>
        <v>19</v>
      </c>
      <c r="F26" s="5" t="str">
        <f>TEXT(照会事項[[#This Row],[補足]],表示形式_照会事項補足)</f>
        <v/>
      </c>
      <c r="G26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6" s="5" t="e">
        <f>MATCH(照会事項[[#This Row],[選択肢]],選択肢PD用[選択肢],0)</f>
        <v>#N/A</v>
      </c>
      <c r="I26" s="5" t="e">
        <f>INDEX(選択肢PD用[選択肢個数],照会事項[[#This Row],[選択肢PD行番号]])</f>
        <v>#N/A</v>
      </c>
      <c r="J26" s="5" t="b">
        <f>照会事項[[#This Row],[補足]]=見出し</f>
        <v>0</v>
      </c>
      <c r="K26" s="5" t="b">
        <f ca="1">AND(TRIM(照会事項[[#This Row],[照会事項]])&lt;&gt;"",OFFSET(照会事項[[#This Row],[IsQuestion]],1,0))</f>
        <v>0</v>
      </c>
      <c r="L26" s="5" t="b">
        <f>NOT(ISBLANK(照会事項[[#This Row],[選択肢]]))</f>
        <v>0</v>
      </c>
      <c r="M26" s="5" t="b">
        <f>照会事項[[#This Row],[回答入力単位・形式]]=Keyword条件_回答形式選択</f>
        <v>0</v>
      </c>
      <c r="N26" s="5" t="b">
        <f>_xlfn.XOR(照会事項[[#This Row],[Fwk選択肢あり]],照会事項[[#This Row],[Fwk回答形式選択]])</f>
        <v>0</v>
      </c>
      <c r="O26" s="4" t="b">
        <f>LEFT(照会事項[[#This Row],[照会事項入力用]],1)="◤"</f>
        <v>0</v>
      </c>
      <c r="P26" s="4" t="b">
        <f>ISBLANK(照会事項[[#This Row],[回答]])</f>
        <v>1</v>
      </c>
      <c r="Q26" s="4" t="b">
        <f>AND(照会事項[[#This Row],[IsQuestion]],照会事項[[#This Row],[Fwk回答欄空き]],NOT(照会事項[[#This Row],[Fwk要回答条件あり]]))</f>
        <v>1</v>
      </c>
      <c r="R26" s="4" t="b">
        <f>AND(照会事項[[#This Row],[IsQuestion]],照会事項[[#This Row],[Fwk回答欄空き]],照会事項[[#This Row],[Fwk要回答条件あり]])</f>
        <v>0</v>
      </c>
      <c r="S26" s="5" t="b">
        <f>ISNUMBER(FIND(Keyword変換後_要補足説明,照会事項[[#This Row],[回答]]))</f>
        <v>0</v>
      </c>
      <c r="T26" s="5" t="b">
        <f>ISBLANK(照会事項[[#This Row],[補足説明]])</f>
        <v>1</v>
      </c>
      <c r="U26" s="5" t="b">
        <f>AND(照会事項[[#This Row],[Fwk要補足説明]],照会事項[[#This Row],[Fwk補足説明空き]])</f>
        <v>0</v>
      </c>
      <c r="V26" s="5"/>
      <c r="W26" s="1" t="s">
        <v>88</v>
      </c>
      <c r="X26" s="6"/>
      <c r="Y26" s="14"/>
      <c r="Z26" t="s">
        <v>79</v>
      </c>
      <c r="AA26" s="6"/>
    </row>
    <row r="27" spans="1:27" ht="31.5">
      <c r="A27" s="2" t="str">
        <f>IF(照会事項[[#This Row],[IsQuestion]],照会事項[[#This Row],[SEQ]],"")</f>
        <v/>
      </c>
      <c r="B27" s="14" t="str">
        <f>CONCATENATE(照会事項[[#This Row],[照会事項補足]],照会事項[[#This Row],[照会事項入力用]],照会事項[[#This Row],[照会事項選択肢]])</f>
        <v>★ １　保守体制</v>
      </c>
      <c r="C27" s="4" t="b">
        <f>AND(照会事項[[#This Row],[照会事項入力用]]&lt;&gt;"",照会事項[[#This Row],[補足]]="")</f>
        <v>0</v>
      </c>
      <c r="D27" s="5">
        <f>IF(照会事項[[#This Row],[IsQuestion]],1,0)</f>
        <v>0</v>
      </c>
      <c r="E27" s="4">
        <f ca="1">IFERROR(OFFSET(照会事項[[#This Row],[SEQ]],-1,0)+照会事項[[#This Row],[CountUp]],照会事項[[#This Row],[CountUp]])</f>
        <v>19</v>
      </c>
      <c r="F27" s="5" t="str">
        <f>TEXT(照会事項[[#This Row],[補足]],表示形式_照会事項補足)</f>
        <v xml:space="preserve">★ </v>
      </c>
      <c r="G27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7" s="5" t="e">
        <f>MATCH(照会事項[[#This Row],[選択肢]],選択肢PD用[選択肢],0)</f>
        <v>#N/A</v>
      </c>
      <c r="I27" s="5" t="e">
        <f>INDEX(選択肢PD用[選択肢個数],照会事項[[#This Row],[選択肢PD行番号]])</f>
        <v>#N/A</v>
      </c>
      <c r="J27" s="5" t="b">
        <f>照会事項[[#This Row],[補足]]=見出し</f>
        <v>1</v>
      </c>
      <c r="K27" s="5" t="b">
        <f ca="1">AND(TRIM(照会事項[[#This Row],[照会事項]])&lt;&gt;"",OFFSET(照会事項[[#This Row],[IsQuestion]],1,0))</f>
        <v>1</v>
      </c>
      <c r="L27" s="5" t="b">
        <f>NOT(ISBLANK(照会事項[[#This Row],[選択肢]]))</f>
        <v>0</v>
      </c>
      <c r="M27" s="5" t="b">
        <f>照会事項[[#This Row],[回答入力単位・形式]]=Keyword条件_回答形式選択</f>
        <v>0</v>
      </c>
      <c r="N27" s="5" t="b">
        <f>_xlfn.XOR(照会事項[[#This Row],[Fwk選択肢あり]],照会事項[[#This Row],[Fwk回答形式選択]])</f>
        <v>0</v>
      </c>
      <c r="O27" s="4" t="b">
        <f>LEFT(照会事項[[#This Row],[照会事項入力用]],1)="◤"</f>
        <v>0</v>
      </c>
      <c r="P27" s="4" t="b">
        <f>ISBLANK(照会事項[[#This Row],[回答]])</f>
        <v>1</v>
      </c>
      <c r="Q27" s="4" t="b">
        <f>AND(照会事項[[#This Row],[IsQuestion]],照会事項[[#This Row],[Fwk回答欄空き]],NOT(照会事項[[#This Row],[Fwk要回答条件あり]]))</f>
        <v>0</v>
      </c>
      <c r="R27" s="4" t="b">
        <f>AND(照会事項[[#This Row],[IsQuestion]],照会事項[[#This Row],[Fwk回答欄空き]],照会事項[[#This Row],[Fwk要回答条件あり]])</f>
        <v>0</v>
      </c>
      <c r="S27" s="5" t="b">
        <f>ISNUMBER(FIND(Keyword変換後_要補足説明,照会事項[[#This Row],[回答]]))</f>
        <v>0</v>
      </c>
      <c r="T27" s="5" t="b">
        <f>ISBLANK(照会事項[[#This Row],[補足説明]])</f>
        <v>1</v>
      </c>
      <c r="U27" s="5" t="b">
        <f>AND(照会事項[[#This Row],[Fwk要補足説明]],照会事項[[#This Row],[Fwk補足説明空き]])</f>
        <v>0</v>
      </c>
      <c r="V27" s="5"/>
      <c r="W27" s="1" t="s">
        <v>103</v>
      </c>
      <c r="X27" s="6" t="s">
        <v>19</v>
      </c>
      <c r="Y27" s="14"/>
      <c r="AA27" s="6"/>
    </row>
    <row r="28" spans="1:27" ht="31.5">
      <c r="A28" s="2">
        <f ca="1">IF(照会事項[[#This Row],[IsQuestion]],照会事項[[#This Row],[SEQ]],"")</f>
        <v>20</v>
      </c>
      <c r="B28" s="1" t="str">
        <f>CONCATENATE(照会事項[[#This Row],[照会事項補足]],照会事項[[#This Row],[照会事項入力用]],照会事項[[#This Row],[照会事項選択肢]])</f>
        <v>保守対象期間</v>
      </c>
      <c r="C28" s="5" t="b">
        <f>AND(照会事項[[#This Row],[照会事項入力用]]&lt;&gt;"",照会事項[[#This Row],[補足]]="")</f>
        <v>1</v>
      </c>
      <c r="D28" s="5">
        <f>IF(照会事項[[#This Row],[IsQuestion]],1,0)</f>
        <v>1</v>
      </c>
      <c r="E28" s="5">
        <f ca="1">IFERROR(OFFSET(照会事項[[#This Row],[SEQ]],-1,0)+照会事項[[#This Row],[CountUp]],照会事項[[#This Row],[CountUp]])</f>
        <v>20</v>
      </c>
      <c r="F28" s="5" t="str">
        <f>TEXT(照会事項[[#This Row],[補足]],表示形式_照会事項補足)</f>
        <v/>
      </c>
      <c r="G28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28" s="5" t="e">
        <f>MATCH(照会事項[[#This Row],[選択肢]],選択肢PD用[選択肢],0)</f>
        <v>#N/A</v>
      </c>
      <c r="I28" s="5" t="e">
        <f>INDEX(選択肢PD用[選択肢個数],照会事項[[#This Row],[選択肢PD行番号]])</f>
        <v>#N/A</v>
      </c>
      <c r="J28" s="5" t="b">
        <f>照会事項[[#This Row],[補足]]=見出し</f>
        <v>0</v>
      </c>
      <c r="K28" s="5" t="b">
        <f ca="1">AND(TRIM(照会事項[[#This Row],[照会事項]])&lt;&gt;"",OFFSET(照会事項[[#This Row],[IsQuestion]],1,0))</f>
        <v>1</v>
      </c>
      <c r="L28" s="5" t="b">
        <f>NOT(ISBLANK(照会事項[[#This Row],[選択肢]]))</f>
        <v>0</v>
      </c>
      <c r="M28" s="5" t="b">
        <f>照会事項[[#This Row],[回答入力単位・形式]]=Keyword条件_回答形式選択</f>
        <v>0</v>
      </c>
      <c r="N28" s="5" t="b">
        <f>_xlfn.XOR(照会事項[[#This Row],[Fwk選択肢あり]],照会事項[[#This Row],[Fwk回答形式選択]])</f>
        <v>0</v>
      </c>
      <c r="O28" s="5" t="b">
        <f>LEFT(照会事項[[#This Row],[照会事項入力用]],1)="◤"</f>
        <v>0</v>
      </c>
      <c r="P28" s="5" t="b">
        <f>ISBLANK(照会事項[[#This Row],[回答]])</f>
        <v>1</v>
      </c>
      <c r="Q28" s="5" t="b">
        <f>AND(照会事項[[#This Row],[IsQuestion]],照会事項[[#This Row],[Fwk回答欄空き]],NOT(照会事項[[#This Row],[Fwk要回答条件あり]]))</f>
        <v>1</v>
      </c>
      <c r="R28" s="5" t="b">
        <f>AND(照会事項[[#This Row],[IsQuestion]],照会事項[[#This Row],[Fwk回答欄空き]],照会事項[[#This Row],[Fwk要回答条件あり]])</f>
        <v>0</v>
      </c>
      <c r="S28" s="5" t="b">
        <f>ISNUMBER(FIND(Keyword変換後_要補足説明,照会事項[[#This Row],[回答]]))</f>
        <v>0</v>
      </c>
      <c r="T28" s="5" t="b">
        <f>ISBLANK(照会事項[[#This Row],[補足説明]])</f>
        <v>1</v>
      </c>
      <c r="U28" s="5" t="b">
        <f>AND(照会事項[[#This Row],[Fwk要補足説明]],照会事項[[#This Row],[Fwk補足説明空き]])</f>
        <v>0</v>
      </c>
      <c r="V28" s="5"/>
      <c r="W28" s="1" t="s">
        <v>94</v>
      </c>
      <c r="X28" s="6"/>
      <c r="Y28" s="15"/>
      <c r="Z28" t="s">
        <v>93</v>
      </c>
      <c r="AA28" s="6"/>
    </row>
    <row r="29" spans="1:27" ht="63">
      <c r="A29" s="2">
        <f ca="1">IF(照会事項[[#This Row],[IsQuestion]],照会事項[[#This Row],[SEQ]],"")</f>
        <v>21</v>
      </c>
      <c r="B29" s="14" t="str">
        <f>CONCATENATE(照会事項[[#This Row],[照会事項補足]],照会事項[[#This Row],[照会事項入力用]],照会事項[[#This Row],[照会事項選択肢]])</f>
        <v>契約方式
▼次からお選びください
単年度契約/複数年契約</v>
      </c>
      <c r="C29" s="4" t="b">
        <f>AND(照会事項[[#This Row],[照会事項入力用]]&lt;&gt;"",照会事項[[#This Row],[補足]]="")</f>
        <v>1</v>
      </c>
      <c r="D29" s="5">
        <f>IF(照会事項[[#This Row],[IsQuestion]],1,0)</f>
        <v>1</v>
      </c>
      <c r="E29" s="4">
        <f ca="1">IFERROR(OFFSET(照会事項[[#This Row],[SEQ]],-1,0)+照会事項[[#This Row],[CountUp]],照会事項[[#This Row],[CountUp]])</f>
        <v>21</v>
      </c>
      <c r="F29" s="5" t="str">
        <f>TEXT(照会事項[[#This Row],[補足]],表示形式_照会事項補足)</f>
        <v/>
      </c>
      <c r="G29" s="5" t="str">
        <f>IF(照会事項[[#This Row],[Fwk回答形式選択]],CONCATENATE(改行,Keyword質問事項_選択肢,SUBSTITUTE(照会事項[[#This Row],[選択肢]],Keyword変換前_要補足説明,Keyword変換後_要補足説明)),"")</f>
        <v xml:space="preserve">
▼次からお選びください
単年度契約/複数年契約</v>
      </c>
      <c r="H29" s="5">
        <f>MATCH(照会事項[[#This Row],[選択肢]],選択肢PD用[選択肢],0)</f>
        <v>3</v>
      </c>
      <c r="I29" s="5">
        <f>INDEX(選択肢PD用[選択肢個数],照会事項[[#This Row],[選択肢PD行番号]])</f>
        <v>2</v>
      </c>
      <c r="J29" s="5" t="b">
        <f>照会事項[[#This Row],[補足]]=見出し</f>
        <v>0</v>
      </c>
      <c r="K29" s="5" t="b">
        <f ca="1">AND(TRIM(照会事項[[#This Row],[照会事項]])&lt;&gt;"",OFFSET(照会事項[[#This Row],[IsQuestion]],1,0))</f>
        <v>1</v>
      </c>
      <c r="L29" s="5" t="b">
        <f>NOT(ISBLANK(照会事項[[#This Row],[選択肢]]))</f>
        <v>1</v>
      </c>
      <c r="M29" s="5" t="b">
        <f>照会事項[[#This Row],[回答入力単位・形式]]=Keyword条件_回答形式選択</f>
        <v>1</v>
      </c>
      <c r="N29" s="5" t="b">
        <f>_xlfn.XOR(照会事項[[#This Row],[Fwk選択肢あり]],照会事項[[#This Row],[Fwk回答形式選択]])</f>
        <v>0</v>
      </c>
      <c r="O29" s="4" t="b">
        <f>LEFT(照会事項[[#This Row],[照会事項入力用]],1)="◤"</f>
        <v>0</v>
      </c>
      <c r="P29" s="4" t="b">
        <f>ISBLANK(照会事項[[#This Row],[回答]])</f>
        <v>1</v>
      </c>
      <c r="Q29" s="4" t="b">
        <f>AND(照会事項[[#This Row],[IsQuestion]],照会事項[[#This Row],[Fwk回答欄空き]],NOT(照会事項[[#This Row],[Fwk要回答条件あり]]))</f>
        <v>1</v>
      </c>
      <c r="R29" s="4" t="b">
        <f>AND(照会事項[[#This Row],[IsQuestion]],照会事項[[#This Row],[Fwk回答欄空き]],照会事項[[#This Row],[Fwk要回答条件あり]])</f>
        <v>0</v>
      </c>
      <c r="S29" s="5" t="b">
        <f>ISNUMBER(FIND(Keyword変換後_要補足説明,照会事項[[#This Row],[回答]]))</f>
        <v>0</v>
      </c>
      <c r="T29" s="5" t="b">
        <f>ISBLANK(照会事項[[#This Row],[補足説明]])</f>
        <v>1</v>
      </c>
      <c r="U29" s="5" t="b">
        <f>AND(照会事項[[#This Row],[Fwk要補足説明]],照会事項[[#This Row],[Fwk補足説明空き]])</f>
        <v>0</v>
      </c>
      <c r="V29" s="5"/>
      <c r="W29" s="1" t="s">
        <v>95</v>
      </c>
      <c r="X29" s="6"/>
      <c r="Y29" s="14" t="s">
        <v>106</v>
      </c>
      <c r="Z29" t="s">
        <v>1</v>
      </c>
      <c r="AA29" s="11"/>
    </row>
    <row r="30" spans="1:27">
      <c r="A30" s="2">
        <f ca="1">IF(照会事項[[#This Row],[IsQuestion]],照会事項[[#This Row],[SEQ]],"")</f>
        <v>22</v>
      </c>
      <c r="B30" s="1" t="str">
        <f>CONCATENATE(照会事項[[#This Row],[照会事項補足]],照会事項[[#This Row],[照会事項入力用]],照会事項[[#This Row],[照会事項選択肢]])</f>
        <v>保守対応内容</v>
      </c>
      <c r="C30" s="5" t="b">
        <f>AND(照会事項[[#This Row],[照会事項入力用]]&lt;&gt;"",照会事項[[#This Row],[補足]]="")</f>
        <v>1</v>
      </c>
      <c r="D30" s="5">
        <f>IF(照会事項[[#This Row],[IsQuestion]],1,0)</f>
        <v>1</v>
      </c>
      <c r="E30" s="5">
        <f ca="1">IFERROR(OFFSET(照会事項[[#This Row],[SEQ]],-1,0)+照会事項[[#This Row],[CountUp]],照会事項[[#This Row],[CountUp]])</f>
        <v>22</v>
      </c>
      <c r="F30" s="5" t="str">
        <f>TEXT(照会事項[[#This Row],[補足]],表示形式_照会事項補足)</f>
        <v/>
      </c>
      <c r="G30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0" s="5" t="e">
        <f>MATCH(照会事項[[#This Row],[選択肢]],選択肢PD用[選択肢],0)</f>
        <v>#N/A</v>
      </c>
      <c r="I30" s="5" t="e">
        <f>INDEX(選択肢PD用[選択肢個数],照会事項[[#This Row],[選択肢PD行番号]])</f>
        <v>#N/A</v>
      </c>
      <c r="J30" s="5" t="b">
        <f>照会事項[[#This Row],[補足]]=見出し</f>
        <v>0</v>
      </c>
      <c r="K30" s="5" t="b">
        <f ca="1">AND(TRIM(照会事項[[#This Row],[照会事項]])&lt;&gt;"",OFFSET(照会事項[[#This Row],[IsQuestion]],1,0))</f>
        <v>0</v>
      </c>
      <c r="L30" s="5" t="b">
        <f>NOT(ISBLANK(照会事項[[#This Row],[選択肢]]))</f>
        <v>0</v>
      </c>
      <c r="M30" s="5" t="b">
        <f>照会事項[[#This Row],[回答入力単位・形式]]=Keyword条件_回答形式選択</f>
        <v>0</v>
      </c>
      <c r="N30" s="5" t="b">
        <f>_xlfn.XOR(照会事項[[#This Row],[Fwk選択肢あり]],照会事項[[#This Row],[Fwk回答形式選択]])</f>
        <v>0</v>
      </c>
      <c r="O30" s="5" t="b">
        <f>LEFT(照会事項[[#This Row],[照会事項入力用]],1)="◤"</f>
        <v>0</v>
      </c>
      <c r="P30" s="5" t="b">
        <f>ISBLANK(照会事項[[#This Row],[回答]])</f>
        <v>1</v>
      </c>
      <c r="Q30" s="5" t="b">
        <f>AND(照会事項[[#This Row],[IsQuestion]],照会事項[[#This Row],[Fwk回答欄空き]],NOT(照会事項[[#This Row],[Fwk要回答条件あり]]))</f>
        <v>1</v>
      </c>
      <c r="R30" s="5" t="b">
        <f>AND(照会事項[[#This Row],[IsQuestion]],照会事項[[#This Row],[Fwk回答欄空き]],照会事項[[#This Row],[Fwk要回答条件あり]])</f>
        <v>0</v>
      </c>
      <c r="S30" s="5" t="b">
        <f>ISNUMBER(FIND(Keyword変換後_要補足説明,照会事項[[#This Row],[回答]]))</f>
        <v>0</v>
      </c>
      <c r="T30" s="5" t="b">
        <f>ISBLANK(照会事項[[#This Row],[補足説明]])</f>
        <v>1</v>
      </c>
      <c r="U30" s="5" t="b">
        <f>AND(照会事項[[#This Row],[Fwk要補足説明]],照会事項[[#This Row],[Fwk補足説明空き]])</f>
        <v>0</v>
      </c>
      <c r="V30" s="5"/>
      <c r="W30" s="17" t="s">
        <v>96</v>
      </c>
      <c r="X30" s="6"/>
      <c r="Y30" s="15"/>
      <c r="Z30" t="s">
        <v>79</v>
      </c>
      <c r="AA30" s="6"/>
    </row>
    <row r="31" spans="1:27" ht="31.5">
      <c r="A31" s="2" t="str">
        <f>IF(照会事項[[#This Row],[IsQuestion]],照会事項[[#This Row],[SEQ]],"")</f>
        <v/>
      </c>
      <c r="B31" s="1" t="str">
        <f>CONCATENATE(照会事項[[#This Row],[照会事項補足]],照会事項[[#This Row],[照会事項入力用]],照会事項[[#This Row],[照会事項選択肢]])</f>
        <v>★ ２　運用支援体制</v>
      </c>
      <c r="C31" s="5" t="b">
        <f>AND(照会事項[[#This Row],[照会事項入力用]]&lt;&gt;"",照会事項[[#This Row],[補足]]="")</f>
        <v>0</v>
      </c>
      <c r="D31" s="5">
        <f>IF(照会事項[[#This Row],[IsQuestion]],1,0)</f>
        <v>0</v>
      </c>
      <c r="E31" s="5">
        <f ca="1">IFERROR(OFFSET(照会事項[[#This Row],[SEQ]],-1,0)+照会事項[[#This Row],[CountUp]],照会事項[[#This Row],[CountUp]])</f>
        <v>22</v>
      </c>
      <c r="F31" s="5" t="str">
        <f>TEXT(照会事項[[#This Row],[補足]],表示形式_照会事項補足)</f>
        <v xml:space="preserve">★ </v>
      </c>
      <c r="G31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1" s="5" t="e">
        <f>MATCH(照会事項[[#This Row],[選択肢]],選択肢PD用[選択肢],0)</f>
        <v>#N/A</v>
      </c>
      <c r="I31" s="5" t="e">
        <f>INDEX(選択肢PD用[選択肢個数],照会事項[[#This Row],[選択肢PD行番号]])</f>
        <v>#N/A</v>
      </c>
      <c r="J31" s="5" t="b">
        <f>照会事項[[#This Row],[補足]]=見出し</f>
        <v>1</v>
      </c>
      <c r="K31" s="5" t="b">
        <f ca="1">AND(TRIM(照会事項[[#This Row],[照会事項]])&lt;&gt;"",OFFSET(照会事項[[#This Row],[IsQuestion]],1,0))</f>
        <v>1</v>
      </c>
      <c r="L31" s="5" t="b">
        <f>NOT(ISBLANK(照会事項[[#This Row],[選択肢]]))</f>
        <v>0</v>
      </c>
      <c r="M31" s="5" t="b">
        <f>照会事項[[#This Row],[回答入力単位・形式]]=Keyword条件_回答形式選択</f>
        <v>0</v>
      </c>
      <c r="N31" s="5" t="b">
        <f>_xlfn.XOR(照会事項[[#This Row],[Fwk選択肢あり]],照会事項[[#This Row],[Fwk回答形式選択]])</f>
        <v>0</v>
      </c>
      <c r="O31" s="5" t="b">
        <f>LEFT(照会事項[[#This Row],[照会事項入力用]],1)="◤"</f>
        <v>0</v>
      </c>
      <c r="P31" s="5" t="b">
        <f>ISBLANK(照会事項[[#This Row],[回答]])</f>
        <v>1</v>
      </c>
      <c r="Q31" s="5" t="b">
        <f>AND(照会事項[[#This Row],[IsQuestion]],照会事項[[#This Row],[Fwk回答欄空き]],NOT(照会事項[[#This Row],[Fwk要回答条件あり]]))</f>
        <v>0</v>
      </c>
      <c r="R31" s="5" t="b">
        <f>AND(照会事項[[#This Row],[IsQuestion]],照会事項[[#This Row],[Fwk回答欄空き]],照会事項[[#This Row],[Fwk要回答条件あり]])</f>
        <v>0</v>
      </c>
      <c r="S31" s="5" t="b">
        <f>ISNUMBER(FIND(Keyword変換後_要補足説明,照会事項[[#This Row],[回答]]))</f>
        <v>0</v>
      </c>
      <c r="T31" s="5" t="b">
        <f>ISBLANK(照会事項[[#This Row],[補足説明]])</f>
        <v>1</v>
      </c>
      <c r="U31" s="5" t="b">
        <f>AND(照会事項[[#This Row],[Fwk要補足説明]],照会事項[[#This Row],[Fwk補足説明空き]])</f>
        <v>0</v>
      </c>
      <c r="V31" s="5"/>
      <c r="W31" s="1" t="s">
        <v>104</v>
      </c>
      <c r="X31" s="6" t="s">
        <v>20</v>
      </c>
      <c r="Y31" s="15"/>
      <c r="AA31" s="6"/>
    </row>
    <row r="32" spans="1:27" ht="47.25">
      <c r="A32" s="2">
        <f ca="1">IF(照会事項[[#This Row],[IsQuestion]],照会事項[[#This Row],[SEQ]],"")</f>
        <v>23</v>
      </c>
      <c r="B32" s="1" t="str">
        <f>CONCATENATE(照会事項[[#This Row],[照会事項補足]],照会事項[[#This Row],[照会事項入力用]],照会事項[[#This Row],[照会事項選択肢]])</f>
        <v>対応手段対応手段（現地／電話／メール／WEB会議等）</v>
      </c>
      <c r="C32" s="5" t="b">
        <f>AND(照会事項[[#This Row],[照会事項入力用]]&lt;&gt;"",照会事項[[#This Row],[補足]]="")</f>
        <v>1</v>
      </c>
      <c r="D32" s="5">
        <f>IF(照会事項[[#This Row],[IsQuestion]],1,0)</f>
        <v>1</v>
      </c>
      <c r="E32" s="5">
        <f ca="1">IFERROR(OFFSET(照会事項[[#This Row],[SEQ]],-1,0)+照会事項[[#This Row],[CountUp]],照会事項[[#This Row],[CountUp]])</f>
        <v>23</v>
      </c>
      <c r="F32" s="5" t="str">
        <f>TEXT(照会事項[[#This Row],[補足]],表示形式_照会事項補足)</f>
        <v/>
      </c>
      <c r="G32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2" s="5" t="e">
        <f>MATCH(照会事項[[#This Row],[選択肢]],選択肢PD用[選択肢],0)</f>
        <v>#N/A</v>
      </c>
      <c r="I32" s="5" t="e">
        <f>INDEX(選択肢PD用[選択肢個数],照会事項[[#This Row],[選択肢PD行番号]])</f>
        <v>#N/A</v>
      </c>
      <c r="J32" s="5" t="b">
        <f>照会事項[[#This Row],[補足]]=見出し</f>
        <v>0</v>
      </c>
      <c r="K32" s="5" t="b">
        <f ca="1">AND(TRIM(照会事項[[#This Row],[照会事項]])&lt;&gt;"",OFFSET(照会事項[[#This Row],[IsQuestion]],1,0))</f>
        <v>1</v>
      </c>
      <c r="L32" s="5" t="b">
        <f>NOT(ISBLANK(照会事項[[#This Row],[選択肢]]))</f>
        <v>0</v>
      </c>
      <c r="M32" s="5" t="b">
        <f>照会事項[[#This Row],[回答入力単位・形式]]=Keyword条件_回答形式選択</f>
        <v>0</v>
      </c>
      <c r="N32" s="5" t="b">
        <f>_xlfn.XOR(照会事項[[#This Row],[Fwk選択肢あり]],照会事項[[#This Row],[Fwk回答形式選択]])</f>
        <v>0</v>
      </c>
      <c r="O32" s="5" t="b">
        <f>LEFT(照会事項[[#This Row],[照会事項入力用]],1)="◤"</f>
        <v>0</v>
      </c>
      <c r="P32" s="5" t="b">
        <f>ISBLANK(照会事項[[#This Row],[回答]])</f>
        <v>1</v>
      </c>
      <c r="Q32" s="5" t="b">
        <f>AND(照会事項[[#This Row],[IsQuestion]],照会事項[[#This Row],[Fwk回答欄空き]],NOT(照会事項[[#This Row],[Fwk要回答条件あり]]))</f>
        <v>1</v>
      </c>
      <c r="R32" s="5" t="b">
        <f>AND(照会事項[[#This Row],[IsQuestion]],照会事項[[#This Row],[Fwk回答欄空き]],照会事項[[#This Row],[Fwk要回答条件あり]])</f>
        <v>0</v>
      </c>
      <c r="S32" s="5" t="b">
        <f>ISNUMBER(FIND(Keyword変換後_要補足説明,照会事項[[#This Row],[回答]]))</f>
        <v>0</v>
      </c>
      <c r="T32" s="5" t="b">
        <f>ISBLANK(照会事項[[#This Row],[補足説明]])</f>
        <v>1</v>
      </c>
      <c r="U32" s="5" t="b">
        <f>AND(照会事項[[#This Row],[Fwk要補足説明]],照会事項[[#This Row],[Fwk補足説明空き]])</f>
        <v>0</v>
      </c>
      <c r="V32" s="5"/>
      <c r="W32" s="1" t="s">
        <v>99</v>
      </c>
      <c r="X32" s="6"/>
      <c r="Y32" s="15"/>
      <c r="Z32" t="s">
        <v>79</v>
      </c>
      <c r="AA32" s="12"/>
    </row>
    <row r="33" spans="1:27" ht="31.5">
      <c r="A33" s="2">
        <f ca="1">IF(照会事項[[#This Row],[IsQuestion]],照会事項[[#This Row],[SEQ]],"")</f>
        <v>24</v>
      </c>
      <c r="B33" s="1" t="str">
        <f>CONCATENATE(照会事項[[#This Row],[照会事項補足]],照会事項[[#This Row],[照会事項入力用]],照会事項[[#This Row],[照会事項選択肢]])</f>
        <v>サポート時間</v>
      </c>
      <c r="C33" s="5" t="b">
        <f>AND(照会事項[[#This Row],[照会事項入力用]]&lt;&gt;"",照会事項[[#This Row],[補足]]="")</f>
        <v>1</v>
      </c>
      <c r="D33" s="5">
        <f>IF(照会事項[[#This Row],[IsQuestion]],1,0)</f>
        <v>1</v>
      </c>
      <c r="E33" s="5">
        <f ca="1">IFERROR(OFFSET(照会事項[[#This Row],[SEQ]],-1,0)+照会事項[[#This Row],[CountUp]],照会事項[[#This Row],[CountUp]])</f>
        <v>24</v>
      </c>
      <c r="F33" s="5" t="str">
        <f>TEXT(照会事項[[#This Row],[補足]],表示形式_照会事項補足)</f>
        <v/>
      </c>
      <c r="G33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3" s="5" t="e">
        <f>MATCH(照会事項[[#This Row],[選択肢]],選択肢PD用[選択肢],0)</f>
        <v>#N/A</v>
      </c>
      <c r="I33" s="5" t="e">
        <f>INDEX(選択肢PD用[選択肢個数],照会事項[[#This Row],[選択肢PD行番号]])</f>
        <v>#N/A</v>
      </c>
      <c r="J33" s="5" t="b">
        <f>照会事項[[#This Row],[補足]]=見出し</f>
        <v>0</v>
      </c>
      <c r="K33" s="5" t="b">
        <f ca="1">AND(TRIM(照会事項[[#This Row],[照会事項]])&lt;&gt;"",OFFSET(照会事項[[#This Row],[IsQuestion]],1,0))</f>
        <v>1</v>
      </c>
      <c r="L33" s="5" t="b">
        <f>NOT(ISBLANK(照会事項[[#This Row],[選択肢]]))</f>
        <v>0</v>
      </c>
      <c r="M33" s="5" t="b">
        <f>照会事項[[#This Row],[回答入力単位・形式]]=Keyword条件_回答形式選択</f>
        <v>0</v>
      </c>
      <c r="N33" s="5" t="b">
        <f>_xlfn.XOR(照会事項[[#This Row],[Fwk選択肢あり]],照会事項[[#This Row],[Fwk回答形式選択]])</f>
        <v>0</v>
      </c>
      <c r="O33" s="5" t="b">
        <f>LEFT(照会事項[[#This Row],[照会事項入力用]],1)="◤"</f>
        <v>0</v>
      </c>
      <c r="P33" s="5" t="b">
        <f>ISBLANK(照会事項[[#This Row],[回答]])</f>
        <v>1</v>
      </c>
      <c r="Q33" s="5" t="b">
        <f>AND(照会事項[[#This Row],[IsQuestion]],照会事項[[#This Row],[Fwk回答欄空き]],NOT(照会事項[[#This Row],[Fwk要回答条件あり]]))</f>
        <v>1</v>
      </c>
      <c r="R33" s="5" t="b">
        <f>AND(照会事項[[#This Row],[IsQuestion]],照会事項[[#This Row],[Fwk回答欄空き]],照会事項[[#This Row],[Fwk要回答条件あり]])</f>
        <v>0</v>
      </c>
      <c r="S33" s="5" t="b">
        <f>ISNUMBER(FIND(Keyword変換後_要補足説明,照会事項[[#This Row],[回答]]))</f>
        <v>0</v>
      </c>
      <c r="T33" s="5" t="b">
        <f>ISBLANK(照会事項[[#This Row],[補足説明]])</f>
        <v>1</v>
      </c>
      <c r="U33" s="5" t="b">
        <f>AND(照会事項[[#This Row],[Fwk要補足説明]],照会事項[[#This Row],[Fwk補足説明空き]])</f>
        <v>0</v>
      </c>
      <c r="V33" s="5"/>
      <c r="W33" s="1" t="s">
        <v>97</v>
      </c>
      <c r="X33" s="6"/>
      <c r="Y33" s="15"/>
      <c r="Z33" t="s">
        <v>79</v>
      </c>
      <c r="AA33" s="6"/>
    </row>
    <row r="34" spans="1:27">
      <c r="A34" s="2">
        <f ca="1">IF(照会事項[[#This Row],[IsQuestion]],照会事項[[#This Row],[SEQ]],"")</f>
        <v>25</v>
      </c>
      <c r="B34" s="1" t="str">
        <f>CONCATENATE(照会事項[[#This Row],[照会事項補足]],照会事項[[#This Row],[照会事項入力用]],照会事項[[#This Row],[照会事項選択肢]])</f>
        <v>運用支援内容</v>
      </c>
      <c r="C34" s="5" t="b">
        <f>AND(照会事項[[#This Row],[照会事項入力用]]&lt;&gt;"",照会事項[[#This Row],[補足]]="")</f>
        <v>1</v>
      </c>
      <c r="D34" s="5">
        <f>IF(照会事項[[#This Row],[IsQuestion]],1,0)</f>
        <v>1</v>
      </c>
      <c r="E34" s="5">
        <f ca="1">IFERROR(OFFSET(照会事項[[#This Row],[SEQ]],-1,0)+照会事項[[#This Row],[CountUp]],照会事項[[#This Row],[CountUp]])</f>
        <v>25</v>
      </c>
      <c r="F34" s="5" t="str">
        <f>TEXT(照会事項[[#This Row],[補足]],表示形式_照会事項補足)</f>
        <v/>
      </c>
      <c r="G34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4" s="5" t="e">
        <f>MATCH(照会事項[[#This Row],[選択肢]],選択肢PD用[選択肢],0)</f>
        <v>#N/A</v>
      </c>
      <c r="I34" s="5" t="e">
        <f>INDEX(選択肢PD用[選択肢個数],照会事項[[#This Row],[選択肢PD行番号]])</f>
        <v>#N/A</v>
      </c>
      <c r="J34" s="5" t="b">
        <f>照会事項[[#This Row],[補足]]=見出し</f>
        <v>0</v>
      </c>
      <c r="K34" s="5" t="b">
        <f ca="1">AND(TRIM(照会事項[[#This Row],[照会事項]])&lt;&gt;"",OFFSET(照会事項[[#This Row],[IsQuestion]],1,0))</f>
        <v>0</v>
      </c>
      <c r="L34" s="5" t="b">
        <f>NOT(ISBLANK(照会事項[[#This Row],[選択肢]]))</f>
        <v>0</v>
      </c>
      <c r="M34" s="5" t="b">
        <f>照会事項[[#This Row],[回答入力単位・形式]]=Keyword条件_回答形式選択</f>
        <v>0</v>
      </c>
      <c r="N34" s="5" t="b">
        <f>_xlfn.XOR(照会事項[[#This Row],[Fwk選択肢あり]],照会事項[[#This Row],[Fwk回答形式選択]])</f>
        <v>0</v>
      </c>
      <c r="O34" s="5" t="b">
        <f>LEFT(照会事項[[#This Row],[照会事項入力用]],1)="◤"</f>
        <v>0</v>
      </c>
      <c r="P34" s="5" t="b">
        <f>ISBLANK(照会事項[[#This Row],[回答]])</f>
        <v>1</v>
      </c>
      <c r="Q34" s="5" t="b">
        <f>AND(照会事項[[#This Row],[IsQuestion]],照会事項[[#This Row],[Fwk回答欄空き]],NOT(照会事項[[#This Row],[Fwk要回答条件あり]]))</f>
        <v>1</v>
      </c>
      <c r="R34" s="5" t="b">
        <f>AND(照会事項[[#This Row],[IsQuestion]],照会事項[[#This Row],[Fwk回答欄空き]],照会事項[[#This Row],[Fwk要回答条件あり]])</f>
        <v>0</v>
      </c>
      <c r="S34" s="5" t="b">
        <f>ISNUMBER(FIND(Keyword変換後_要補足説明,照会事項[[#This Row],[回答]]))</f>
        <v>0</v>
      </c>
      <c r="T34" s="5" t="b">
        <f>ISBLANK(照会事項[[#This Row],[補足説明]])</f>
        <v>1</v>
      </c>
      <c r="U34" s="5" t="b">
        <f>AND(照会事項[[#This Row],[Fwk要補足説明]],照会事項[[#This Row],[Fwk補足説明空き]])</f>
        <v>0</v>
      </c>
      <c r="V34" s="5"/>
      <c r="W34" s="1" t="s">
        <v>98</v>
      </c>
      <c r="X34" s="6"/>
      <c r="Y34" s="15"/>
      <c r="Z34" t="s">
        <v>79</v>
      </c>
      <c r="AA34" s="6"/>
    </row>
    <row r="35" spans="1:27" ht="31.5">
      <c r="A35" s="2" t="str">
        <f>IF(照会事項[[#This Row],[IsQuestion]],照会事項[[#This Row],[SEQ]],"")</f>
        <v/>
      </c>
      <c r="B35" s="1" t="str">
        <f>CONCATENATE(照会事項[[#This Row],[照会事項補足]],照会事項[[#This Row],[照会事項入力用]],照会事項[[#This Row],[照会事項選択肢]])</f>
        <v>★ ３障害対応支援体制</v>
      </c>
      <c r="C35" s="5" t="b">
        <f>AND(照会事項[[#This Row],[照会事項入力用]]&lt;&gt;"",照会事項[[#This Row],[補足]]="")</f>
        <v>0</v>
      </c>
      <c r="D35" s="5">
        <f>IF(照会事項[[#This Row],[IsQuestion]],1,0)</f>
        <v>0</v>
      </c>
      <c r="E35" s="5">
        <f ca="1">IFERROR(OFFSET(照会事項[[#This Row],[SEQ]],-1,0)+照会事項[[#This Row],[CountUp]],照会事項[[#This Row],[CountUp]])</f>
        <v>25</v>
      </c>
      <c r="F35" s="5" t="str">
        <f>TEXT(照会事項[[#This Row],[補足]],表示形式_照会事項補足)</f>
        <v xml:space="preserve">★ </v>
      </c>
      <c r="G35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5" s="5" t="e">
        <f>MATCH(照会事項[[#This Row],[選択肢]],選択肢PD用[選択肢],0)</f>
        <v>#N/A</v>
      </c>
      <c r="I35" s="5" t="e">
        <f>INDEX(選択肢PD用[選択肢個数],照会事項[[#This Row],[選択肢PD行番号]])</f>
        <v>#N/A</v>
      </c>
      <c r="J35" s="5" t="b">
        <f>照会事項[[#This Row],[補足]]=見出し</f>
        <v>1</v>
      </c>
      <c r="K35" s="5" t="b">
        <f ca="1">AND(TRIM(照会事項[[#This Row],[照会事項]])&lt;&gt;"",OFFSET(照会事項[[#This Row],[IsQuestion]],1,0))</f>
        <v>1</v>
      </c>
      <c r="L35" s="5" t="b">
        <f>NOT(ISBLANK(照会事項[[#This Row],[選択肢]]))</f>
        <v>0</v>
      </c>
      <c r="M35" s="5" t="b">
        <f>照会事項[[#This Row],[回答入力単位・形式]]=Keyword条件_回答形式選択</f>
        <v>0</v>
      </c>
      <c r="N35" s="5" t="b">
        <f>_xlfn.XOR(照会事項[[#This Row],[Fwk選択肢あり]],照会事項[[#This Row],[Fwk回答形式選択]])</f>
        <v>0</v>
      </c>
      <c r="O35" s="5" t="b">
        <f>LEFT(照会事項[[#This Row],[照会事項入力用]],1)="◤"</f>
        <v>0</v>
      </c>
      <c r="P35" s="5" t="b">
        <f>ISBLANK(照会事項[[#This Row],[回答]])</f>
        <v>1</v>
      </c>
      <c r="Q35" s="5" t="b">
        <f>AND(照会事項[[#This Row],[IsQuestion]],照会事項[[#This Row],[Fwk回答欄空き]],NOT(照会事項[[#This Row],[Fwk要回答条件あり]]))</f>
        <v>0</v>
      </c>
      <c r="R35" s="5" t="b">
        <f>AND(照会事項[[#This Row],[IsQuestion]],照会事項[[#This Row],[Fwk回答欄空き]],照会事項[[#This Row],[Fwk要回答条件あり]])</f>
        <v>0</v>
      </c>
      <c r="S35" s="5" t="b">
        <f>ISNUMBER(FIND(Keyword変換後_要補足説明,照会事項[[#This Row],[回答]]))</f>
        <v>0</v>
      </c>
      <c r="T35" s="5" t="b">
        <f>ISBLANK(照会事項[[#This Row],[補足説明]])</f>
        <v>1</v>
      </c>
      <c r="U35" s="5" t="b">
        <f>AND(照会事項[[#This Row],[Fwk要補足説明]],照会事項[[#This Row],[Fwk補足説明空き]])</f>
        <v>0</v>
      </c>
      <c r="V35" s="5"/>
      <c r="W35" s="1" t="s">
        <v>105</v>
      </c>
      <c r="X35" s="6" t="s">
        <v>77</v>
      </c>
      <c r="Y35" s="15"/>
      <c r="AA35" s="12"/>
    </row>
    <row r="36" spans="1:27" ht="31.5">
      <c r="A36" s="2">
        <f ca="1">IF(照会事項[[#This Row],[IsQuestion]],照会事項[[#This Row],[SEQ]],"")</f>
        <v>26</v>
      </c>
      <c r="B36" s="1" t="str">
        <f>CONCATENATE(照会事項[[#This Row],[照会事項補足]],照会事項[[#This Row],[照会事項入力用]],照会事項[[#This Row],[照会事項選択肢]])</f>
        <v>障害対応手段</v>
      </c>
      <c r="C36" s="5" t="b">
        <f>AND(照会事項[[#This Row],[照会事項入力用]]&lt;&gt;"",照会事項[[#This Row],[補足]]="")</f>
        <v>1</v>
      </c>
      <c r="D36" s="5">
        <f>IF(照会事項[[#This Row],[IsQuestion]],1,0)</f>
        <v>1</v>
      </c>
      <c r="E36" s="5">
        <f ca="1">IFERROR(OFFSET(照会事項[[#This Row],[SEQ]],-1,0)+照会事項[[#This Row],[CountUp]],照会事項[[#This Row],[CountUp]])</f>
        <v>26</v>
      </c>
      <c r="F36" s="5" t="str">
        <f>TEXT(照会事項[[#This Row],[補足]],表示形式_照会事項補足)</f>
        <v/>
      </c>
      <c r="G36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6" s="5" t="e">
        <f>MATCH(照会事項[[#This Row],[選択肢]],選択肢PD用[選択肢],0)</f>
        <v>#N/A</v>
      </c>
      <c r="I36" s="5" t="e">
        <f>INDEX(選択肢PD用[選択肢個数],照会事項[[#This Row],[選択肢PD行番号]])</f>
        <v>#N/A</v>
      </c>
      <c r="J36" s="5" t="b">
        <f>照会事項[[#This Row],[補足]]=見出し</f>
        <v>0</v>
      </c>
      <c r="K36" s="5" t="b">
        <f ca="1">AND(TRIM(照会事項[[#This Row],[照会事項]])&lt;&gt;"",OFFSET(照会事項[[#This Row],[IsQuestion]],1,0))</f>
        <v>1</v>
      </c>
      <c r="L36" s="5" t="b">
        <f>NOT(ISBLANK(照会事項[[#This Row],[選択肢]]))</f>
        <v>0</v>
      </c>
      <c r="M36" s="5" t="b">
        <f>照会事項[[#This Row],[回答入力単位・形式]]=Keyword条件_回答形式選択</f>
        <v>0</v>
      </c>
      <c r="N36" s="5" t="b">
        <f>_xlfn.XOR(照会事項[[#This Row],[Fwk選択肢あり]],照会事項[[#This Row],[Fwk回答形式選択]])</f>
        <v>0</v>
      </c>
      <c r="O36" s="5" t="b">
        <f>LEFT(照会事項[[#This Row],[照会事項入力用]],1)="◤"</f>
        <v>0</v>
      </c>
      <c r="P36" s="5" t="b">
        <f>ISBLANK(照会事項[[#This Row],[回答]])</f>
        <v>1</v>
      </c>
      <c r="Q36" s="5" t="b">
        <f>AND(照会事項[[#This Row],[IsQuestion]],照会事項[[#This Row],[Fwk回答欄空き]],NOT(照会事項[[#This Row],[Fwk要回答条件あり]]))</f>
        <v>1</v>
      </c>
      <c r="R36" s="5" t="b">
        <f>AND(照会事項[[#This Row],[IsQuestion]],照会事項[[#This Row],[Fwk回答欄空き]],照会事項[[#This Row],[Fwk要回答条件あり]])</f>
        <v>0</v>
      </c>
      <c r="S36" s="5" t="b">
        <f>ISNUMBER(FIND(Keyword変換後_要補足説明,照会事項[[#This Row],[回答]]))</f>
        <v>0</v>
      </c>
      <c r="T36" s="5" t="b">
        <f>ISBLANK(照会事項[[#This Row],[補足説明]])</f>
        <v>1</v>
      </c>
      <c r="U36" s="5" t="b">
        <f>AND(照会事項[[#This Row],[Fwk要補足説明]],照会事項[[#This Row],[Fwk補足説明空き]])</f>
        <v>0</v>
      </c>
      <c r="V36" s="5"/>
      <c r="W36" s="19" t="s">
        <v>100</v>
      </c>
      <c r="X36" s="6"/>
      <c r="Y36" s="15"/>
      <c r="Z36" t="s">
        <v>79</v>
      </c>
      <c r="AA36" s="6"/>
    </row>
    <row r="37" spans="1:27">
      <c r="A37" s="2">
        <f ca="1">IF(照会事項[[#This Row],[IsQuestion]],照会事項[[#This Row],[SEQ]],"")</f>
        <v>27</v>
      </c>
      <c r="B37" s="1" t="str">
        <f>CONCATENATE(照会事項[[#This Row],[照会事項補足]],照会事項[[#This Row],[照会事項入力用]],照会事項[[#This Row],[照会事項選択肢]])</f>
        <v>対応時間・体制</v>
      </c>
      <c r="C37" s="5" t="b">
        <f>AND(照会事項[[#This Row],[照会事項入力用]]&lt;&gt;"",照会事項[[#This Row],[補足]]="")</f>
        <v>1</v>
      </c>
      <c r="D37" s="5">
        <f>IF(照会事項[[#This Row],[IsQuestion]],1,0)</f>
        <v>1</v>
      </c>
      <c r="E37" s="5">
        <f ca="1">IFERROR(OFFSET(照会事項[[#This Row],[SEQ]],-1,0)+照会事項[[#This Row],[CountUp]],照会事項[[#This Row],[CountUp]])</f>
        <v>27</v>
      </c>
      <c r="F37" s="5" t="str">
        <f>TEXT(照会事項[[#This Row],[補足]],表示形式_照会事項補足)</f>
        <v/>
      </c>
      <c r="G37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7" s="5" t="e">
        <f>MATCH(照会事項[[#This Row],[選択肢]],選択肢PD用[選択肢],0)</f>
        <v>#N/A</v>
      </c>
      <c r="I37" s="5" t="e">
        <f>INDEX(選択肢PD用[選択肢個数],照会事項[[#This Row],[選択肢PD行番号]])</f>
        <v>#N/A</v>
      </c>
      <c r="J37" s="5" t="b">
        <f>照会事項[[#This Row],[補足]]=見出し</f>
        <v>0</v>
      </c>
      <c r="K37" s="5" t="b">
        <f ca="1">AND(TRIM(照会事項[[#This Row],[照会事項]])&lt;&gt;"",OFFSET(照会事項[[#This Row],[IsQuestion]],1,0))</f>
        <v>0</v>
      </c>
      <c r="L37" s="5" t="b">
        <f>NOT(ISBLANK(照会事項[[#This Row],[選択肢]]))</f>
        <v>0</v>
      </c>
      <c r="M37" s="5" t="b">
        <f>照会事項[[#This Row],[回答入力単位・形式]]=Keyword条件_回答形式選択</f>
        <v>0</v>
      </c>
      <c r="N37" s="5" t="b">
        <f>_xlfn.XOR(照会事項[[#This Row],[Fwk選択肢あり]],照会事項[[#This Row],[Fwk回答形式選択]])</f>
        <v>0</v>
      </c>
      <c r="O37" s="5" t="b">
        <f>LEFT(照会事項[[#This Row],[照会事項入力用]],1)="◤"</f>
        <v>0</v>
      </c>
      <c r="P37" s="5" t="b">
        <f>ISBLANK(照会事項[[#This Row],[回答]])</f>
        <v>1</v>
      </c>
      <c r="Q37" s="5" t="b">
        <f>AND(照会事項[[#This Row],[IsQuestion]],照会事項[[#This Row],[Fwk回答欄空き]],NOT(照会事項[[#This Row],[Fwk要回答条件あり]]))</f>
        <v>1</v>
      </c>
      <c r="R37" s="5" t="b">
        <f>AND(照会事項[[#This Row],[IsQuestion]],照会事項[[#This Row],[Fwk回答欄空き]],照会事項[[#This Row],[Fwk要回答条件あり]])</f>
        <v>0</v>
      </c>
      <c r="S37" s="5" t="b">
        <f>ISNUMBER(FIND(Keyword変換後_要補足説明,照会事項[[#This Row],[回答]]))</f>
        <v>0</v>
      </c>
      <c r="T37" s="5" t="b">
        <f>ISBLANK(照会事項[[#This Row],[補足説明]])</f>
        <v>1</v>
      </c>
      <c r="U37" s="5" t="b">
        <f>AND(照会事項[[#This Row],[Fwk要補足説明]],照会事項[[#This Row],[Fwk補足説明空き]])</f>
        <v>0</v>
      </c>
      <c r="V37" s="5"/>
      <c r="W37" s="18" t="s">
        <v>101</v>
      </c>
      <c r="X37" s="6"/>
      <c r="Y37" s="15"/>
      <c r="Z37" t="s">
        <v>79</v>
      </c>
      <c r="AA37" s="6"/>
    </row>
    <row r="38" spans="1:27" ht="31.5">
      <c r="A38" s="2" t="str">
        <f>IF(照会事項[[#This Row],[IsQuestion]],照会事項[[#This Row],[SEQ]],"")</f>
        <v/>
      </c>
      <c r="B38" s="1" t="str">
        <f>CONCATENATE(照会事項[[#This Row],[照会事項補足]],照会事項[[#This Row],[照会事項入力用]],照会事項[[#This Row],[照会事項選択肢]])</f>
        <v>★ セキュリティについて</v>
      </c>
      <c r="C38" s="5" t="b">
        <f>AND(照会事項[[#This Row],[照会事項入力用]]&lt;&gt;"",照会事項[[#This Row],[補足]]="")</f>
        <v>0</v>
      </c>
      <c r="D38" s="5">
        <f>IF(照会事項[[#This Row],[IsQuestion]],1,0)</f>
        <v>0</v>
      </c>
      <c r="E38" s="5">
        <f ca="1">IFERROR(OFFSET(照会事項[[#This Row],[SEQ]],-1,0)+照会事項[[#This Row],[CountUp]],照会事項[[#This Row],[CountUp]])</f>
        <v>27</v>
      </c>
      <c r="F38" s="5" t="str">
        <f>TEXT(照会事項[[#This Row],[補足]],表示形式_照会事項補足)</f>
        <v xml:space="preserve">★ </v>
      </c>
      <c r="G38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8" s="5" t="e">
        <f>MATCH(照会事項[[#This Row],[選択肢]],選択肢PD用[選択肢],0)</f>
        <v>#N/A</v>
      </c>
      <c r="I38" s="5" t="e">
        <f>INDEX(選択肢PD用[選択肢個数],照会事項[[#This Row],[選択肢PD行番号]])</f>
        <v>#N/A</v>
      </c>
      <c r="J38" s="5" t="b">
        <f>照会事項[[#This Row],[補足]]=見出し</f>
        <v>1</v>
      </c>
      <c r="K38" s="5" t="b">
        <f ca="1">AND(TRIM(照会事項[[#This Row],[照会事項]])&lt;&gt;"",OFFSET(照会事項[[#This Row],[IsQuestion]],1,0))</f>
        <v>1</v>
      </c>
      <c r="L38" s="5" t="b">
        <f>NOT(ISBLANK(照会事項[[#This Row],[選択肢]]))</f>
        <v>0</v>
      </c>
      <c r="M38" s="5" t="b">
        <f>照会事項[[#This Row],[回答入力単位・形式]]=Keyword条件_回答形式選択</f>
        <v>0</v>
      </c>
      <c r="N38" s="5" t="b">
        <f>_xlfn.XOR(照会事項[[#This Row],[Fwk選択肢あり]],照会事項[[#This Row],[Fwk回答形式選択]])</f>
        <v>0</v>
      </c>
      <c r="O38" s="5" t="b">
        <f>LEFT(照会事項[[#This Row],[照会事項入力用]],1)="◤"</f>
        <v>0</v>
      </c>
      <c r="P38" s="5" t="b">
        <f>ISBLANK(照会事項[[#This Row],[回答]])</f>
        <v>1</v>
      </c>
      <c r="Q38" s="5" t="b">
        <f>AND(照会事項[[#This Row],[IsQuestion]],照会事項[[#This Row],[Fwk回答欄空き]],NOT(照会事項[[#This Row],[Fwk要回答条件あり]]))</f>
        <v>0</v>
      </c>
      <c r="R38" s="5" t="b">
        <f>AND(照会事項[[#This Row],[IsQuestion]],照会事項[[#This Row],[Fwk回答欄空き]],照会事項[[#This Row],[Fwk要回答条件あり]])</f>
        <v>0</v>
      </c>
      <c r="S38" s="5" t="b">
        <f>ISNUMBER(FIND(Keyword変換後_要補足説明,照会事項[[#This Row],[回答]]))</f>
        <v>0</v>
      </c>
      <c r="T38" s="5" t="b">
        <f>ISBLANK(照会事項[[#This Row],[補足説明]])</f>
        <v>1</v>
      </c>
      <c r="U38" s="5" t="b">
        <f>AND(照会事項[[#This Row],[Fwk要補足説明]],照会事項[[#This Row],[Fwk補足説明空き]])</f>
        <v>0</v>
      </c>
      <c r="V38" s="5"/>
      <c r="W38" s="19" t="s">
        <v>117</v>
      </c>
      <c r="X38" s="6" t="s">
        <v>19</v>
      </c>
      <c r="Y38" s="15"/>
      <c r="AA38" s="11"/>
    </row>
    <row r="39" spans="1:27">
      <c r="A39" s="2">
        <f ca="1">IF(照会事項[[#This Row],[IsQuestion]],照会事項[[#This Row],[SEQ]],"")</f>
        <v>28</v>
      </c>
      <c r="B39" s="1" t="str">
        <f>CONCATENATE(照会事項[[#This Row],[照会事項補足]],照会事項[[#This Row],[照会事項入力用]],照会事項[[#This Row],[照会事項選択肢]])</f>
        <v>貴社推奨のセキュリティ対策</v>
      </c>
      <c r="C39" s="5" t="b">
        <f>AND(照会事項[[#This Row],[照会事項入力用]]&lt;&gt;"",照会事項[[#This Row],[補足]]="")</f>
        <v>1</v>
      </c>
      <c r="D39" s="5">
        <f>IF(照会事項[[#This Row],[IsQuestion]],1,0)</f>
        <v>1</v>
      </c>
      <c r="E39" s="5">
        <f ca="1">IFERROR(OFFSET(照会事項[[#This Row],[SEQ]],-1,0)+照会事項[[#This Row],[CountUp]],照会事項[[#This Row],[CountUp]])</f>
        <v>28</v>
      </c>
      <c r="F39" s="5" t="str">
        <f>TEXT(照会事項[[#This Row],[補足]],表示形式_照会事項補足)</f>
        <v/>
      </c>
      <c r="G39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39" s="5" t="e">
        <f>MATCH(照会事項[[#This Row],[選択肢]],選択肢PD用[選択肢],0)</f>
        <v>#N/A</v>
      </c>
      <c r="I39" s="5" t="e">
        <f>INDEX(選択肢PD用[選択肢個数],照会事項[[#This Row],[選択肢PD行番号]])</f>
        <v>#N/A</v>
      </c>
      <c r="J39" s="5" t="b">
        <f>照会事項[[#This Row],[補足]]=見出し</f>
        <v>0</v>
      </c>
      <c r="K39" s="5" t="b">
        <f ca="1">AND(TRIM(照会事項[[#This Row],[照会事項]])&lt;&gt;"",OFFSET(照会事項[[#This Row],[IsQuestion]],1,0))</f>
        <v>0</v>
      </c>
      <c r="L39" s="5" t="b">
        <f>NOT(ISBLANK(照会事項[[#This Row],[選択肢]]))</f>
        <v>0</v>
      </c>
      <c r="M39" s="5" t="b">
        <f>照会事項[[#This Row],[回答入力単位・形式]]=Keyword条件_回答形式選択</f>
        <v>0</v>
      </c>
      <c r="N39" s="5" t="b">
        <f>_xlfn.XOR(照会事項[[#This Row],[Fwk選択肢あり]],照会事項[[#This Row],[Fwk回答形式選択]])</f>
        <v>0</v>
      </c>
      <c r="O39" s="5" t="b">
        <f>LEFT(照会事項[[#This Row],[照会事項入力用]],1)="◤"</f>
        <v>0</v>
      </c>
      <c r="P39" s="5" t="b">
        <f>ISBLANK(照会事項[[#This Row],[回答]])</f>
        <v>1</v>
      </c>
      <c r="Q39" s="5" t="b">
        <f>AND(照会事項[[#This Row],[IsQuestion]],照会事項[[#This Row],[Fwk回答欄空き]],NOT(照会事項[[#This Row],[Fwk要回答条件あり]]))</f>
        <v>1</v>
      </c>
      <c r="R39" s="5" t="b">
        <f>AND(照会事項[[#This Row],[IsQuestion]],照会事項[[#This Row],[Fwk回答欄空き]],照会事項[[#This Row],[Fwk要回答条件あり]])</f>
        <v>0</v>
      </c>
      <c r="S39" s="5" t="b">
        <f>ISNUMBER(FIND(Keyword変換後_要補足説明,照会事項[[#This Row],[回答]]))</f>
        <v>0</v>
      </c>
      <c r="T39" s="5" t="b">
        <f>ISBLANK(照会事項[[#This Row],[補足説明]])</f>
        <v>1</v>
      </c>
      <c r="U39" s="5" t="b">
        <f>AND(照会事項[[#This Row],[Fwk要補足説明]],照会事項[[#This Row],[Fwk補足説明空き]])</f>
        <v>0</v>
      </c>
      <c r="V39" s="5"/>
      <c r="W39" s="1" t="s">
        <v>102</v>
      </c>
      <c r="X39" s="6"/>
      <c r="Y39" s="15"/>
      <c r="Z39" t="s">
        <v>79</v>
      </c>
      <c r="AA39" s="6"/>
    </row>
    <row r="40" spans="1:27" ht="31.5">
      <c r="A40" s="2" t="str">
        <f>IF(照会事項[[#This Row],[IsQuestion]],照会事項[[#This Row],[SEQ]],"")</f>
        <v/>
      </c>
      <c r="B40" s="1" t="str">
        <f>CONCATENATE(照会事項[[#This Row],[照会事項補足]],照会事項[[#This Row],[照会事項入力用]],照会事項[[#This Row],[照会事項選択肢]])</f>
        <v>★ 概算見積書について</v>
      </c>
      <c r="C40" s="5" t="b">
        <f>AND(照会事項[[#This Row],[照会事項入力用]]&lt;&gt;"",照会事項[[#This Row],[補足]]="")</f>
        <v>0</v>
      </c>
      <c r="D40" s="5">
        <f>IF(照会事項[[#This Row],[IsQuestion]],1,0)</f>
        <v>0</v>
      </c>
      <c r="E40" s="5">
        <f ca="1">IFERROR(OFFSET(照会事項[[#This Row],[SEQ]],-1,0)+照会事項[[#This Row],[CountUp]],照会事項[[#This Row],[CountUp]])</f>
        <v>28</v>
      </c>
      <c r="F40" s="5" t="str">
        <f>TEXT(照会事項[[#This Row],[補足]],表示形式_照会事項補足)</f>
        <v xml:space="preserve">★ </v>
      </c>
      <c r="G40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40" s="5" t="e">
        <f>MATCH(照会事項[[#This Row],[選択肢]],選択肢PD用[選択肢],0)</f>
        <v>#N/A</v>
      </c>
      <c r="I40" s="5" t="e">
        <f>INDEX(選択肢PD用[選択肢個数],照会事項[[#This Row],[選択肢PD行番号]])</f>
        <v>#N/A</v>
      </c>
      <c r="J40" s="5" t="b">
        <f>照会事項[[#This Row],[補足]]=見出し</f>
        <v>1</v>
      </c>
      <c r="K40" s="5" t="b">
        <f ca="1">AND(TRIM(照会事項[[#This Row],[照会事項]])&lt;&gt;"",OFFSET(照会事項[[#This Row],[IsQuestion]],1,0))</f>
        <v>1</v>
      </c>
      <c r="L40" s="5" t="b">
        <f>NOT(ISBLANK(照会事項[[#This Row],[選択肢]]))</f>
        <v>0</v>
      </c>
      <c r="M40" s="5" t="b">
        <f>照会事項[[#This Row],[回答入力単位・形式]]=Keyword条件_回答形式選択</f>
        <v>0</v>
      </c>
      <c r="N40" s="5" t="b">
        <f>_xlfn.XOR(照会事項[[#This Row],[Fwk選択肢あり]],照会事項[[#This Row],[Fwk回答形式選択]])</f>
        <v>0</v>
      </c>
      <c r="O40" s="5" t="b">
        <f>LEFT(照会事項[[#This Row],[照会事項入力用]],1)="◤"</f>
        <v>0</v>
      </c>
      <c r="P40" s="5" t="b">
        <f>ISBLANK(照会事項[[#This Row],[回答]])</f>
        <v>1</v>
      </c>
      <c r="Q40" s="5" t="b">
        <f>AND(照会事項[[#This Row],[IsQuestion]],照会事項[[#This Row],[Fwk回答欄空き]],NOT(照会事項[[#This Row],[Fwk要回答条件あり]]))</f>
        <v>0</v>
      </c>
      <c r="R40" s="5" t="b">
        <f>AND(照会事項[[#This Row],[IsQuestion]],照会事項[[#This Row],[Fwk回答欄空き]],照会事項[[#This Row],[Fwk要回答条件あり]])</f>
        <v>0</v>
      </c>
      <c r="S40" s="5" t="b">
        <f>ISNUMBER(FIND(Keyword変換後_要補足説明,照会事項[[#This Row],[回答]]))</f>
        <v>0</v>
      </c>
      <c r="T40" s="5" t="b">
        <f>ISBLANK(照会事項[[#This Row],[補足説明]])</f>
        <v>1</v>
      </c>
      <c r="U40" s="5" t="b">
        <f>AND(照会事項[[#This Row],[Fwk要補足説明]],照会事項[[#This Row],[Fwk補足説明空き]])</f>
        <v>0</v>
      </c>
      <c r="V40" s="5"/>
      <c r="W40" s="1" t="s">
        <v>118</v>
      </c>
      <c r="X40" s="6" t="s">
        <v>19</v>
      </c>
      <c r="Y40" s="15"/>
      <c r="AA40" s="11"/>
    </row>
    <row r="41" spans="1:27" ht="110.25">
      <c r="A41" s="2">
        <f ca="1">IF(照会事項[[#This Row],[IsQuestion]],照会事項[[#This Row],[SEQ]],"")</f>
        <v>29</v>
      </c>
      <c r="B41" s="1" t="str">
        <f>CONCATENATE(照会事項[[#This Row],[照会事項補足]],照会事項[[#This Row],[照会事項入力用]],照会事項[[#This Row],[照会事項選択肢]])</f>
        <v>ア_費用内訳
　システム導入費
　ライセンス・利用料
　保守・運用費
　導入支援費
　その他（任意記入）</v>
      </c>
      <c r="C41" s="5" t="b">
        <f>AND(照会事項[[#This Row],[照会事項入力用]]&lt;&gt;"",照会事項[[#This Row],[補足]]="")</f>
        <v>1</v>
      </c>
      <c r="D41" s="5">
        <f>IF(照会事項[[#This Row],[IsQuestion]],1,0)</f>
        <v>1</v>
      </c>
      <c r="E41" s="5">
        <f ca="1">IFERROR(OFFSET(照会事項[[#This Row],[SEQ]],-1,0)+照会事項[[#This Row],[CountUp]],照会事項[[#This Row],[CountUp]])</f>
        <v>29</v>
      </c>
      <c r="F41" s="5" t="str">
        <f>TEXT(照会事項[[#This Row],[補足]],表示形式_照会事項補足)</f>
        <v/>
      </c>
      <c r="G41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41" s="5" t="e">
        <f>MATCH(照会事項[[#This Row],[選択肢]],選択肢PD用[選択肢],0)</f>
        <v>#N/A</v>
      </c>
      <c r="I41" s="5" t="e">
        <f>INDEX(選択肢PD用[選択肢個数],照会事項[[#This Row],[選択肢PD行番号]])</f>
        <v>#N/A</v>
      </c>
      <c r="J41" s="5" t="b">
        <f>照会事項[[#This Row],[補足]]=見出し</f>
        <v>0</v>
      </c>
      <c r="K41" s="5" t="b">
        <f ca="1">AND(TRIM(照会事項[[#This Row],[照会事項]])&lt;&gt;"",OFFSET(照会事項[[#This Row],[IsQuestion]],1,0))</f>
        <v>1</v>
      </c>
      <c r="L41" s="5" t="b">
        <f>NOT(ISBLANK(照会事項[[#This Row],[選択肢]]))</f>
        <v>0</v>
      </c>
      <c r="M41" s="5" t="b">
        <f>照会事項[[#This Row],[回答入力単位・形式]]=Keyword条件_回答形式選択</f>
        <v>0</v>
      </c>
      <c r="N41" s="5" t="b">
        <f>_xlfn.XOR(照会事項[[#This Row],[Fwk選択肢あり]],照会事項[[#This Row],[Fwk回答形式選択]])</f>
        <v>0</v>
      </c>
      <c r="O41" s="5" t="b">
        <f>LEFT(照会事項[[#This Row],[照会事項入力用]],1)="◤"</f>
        <v>0</v>
      </c>
      <c r="P41" s="5" t="b">
        <f>ISBLANK(照会事項[[#This Row],[回答]])</f>
        <v>1</v>
      </c>
      <c r="Q41" s="5" t="b">
        <f>AND(照会事項[[#This Row],[IsQuestion]],照会事項[[#This Row],[Fwk回答欄空き]],NOT(照会事項[[#This Row],[Fwk要回答条件あり]]))</f>
        <v>1</v>
      </c>
      <c r="R41" s="5" t="b">
        <f>AND(照会事項[[#This Row],[IsQuestion]],照会事項[[#This Row],[Fwk回答欄空き]],照会事項[[#This Row],[Fwk要回答条件あり]])</f>
        <v>0</v>
      </c>
      <c r="S41" s="5" t="b">
        <f>ISNUMBER(FIND(Keyword変換後_要補足説明,照会事項[[#This Row],[回答]]))</f>
        <v>0</v>
      </c>
      <c r="T41" s="5" t="b">
        <f>ISBLANK(照会事項[[#This Row],[補足説明]])</f>
        <v>1</v>
      </c>
      <c r="U41" s="5" t="b">
        <f>AND(照会事項[[#This Row],[Fwk要補足説明]],照会事項[[#This Row],[Fwk補足説明空き]])</f>
        <v>0</v>
      </c>
      <c r="V41" s="5"/>
      <c r="W41" s="1" t="s">
        <v>109</v>
      </c>
      <c r="X41" s="6"/>
      <c r="Y41" s="15"/>
      <c r="Z41" t="s">
        <v>112</v>
      </c>
      <c r="AA41" s="6"/>
    </row>
    <row r="42" spans="1:27" ht="126">
      <c r="A42" s="2">
        <f ca="1">IF(照会事項[[#This Row],[IsQuestion]],照会事項[[#This Row],[SEQ]],"")</f>
        <v>30</v>
      </c>
      <c r="B42" s="1" t="str">
        <f>CONCATENATE(照会事項[[#This Row],[照会事項補足]],照会事項[[#This Row],[照会事項入力用]],照会事項[[#This Row],[照会事項選択肢]])</f>
        <v>イ_年度別費用
　1年目
　2年目
　3年目
　4年目
　5年目
　合計（5年間または最低利用期間）</v>
      </c>
      <c r="C42" s="5" t="b">
        <f>AND(照会事項[[#This Row],[照会事項入力用]]&lt;&gt;"",照会事項[[#This Row],[補足]]="")</f>
        <v>1</v>
      </c>
      <c r="D42" s="5">
        <f>IF(照会事項[[#This Row],[IsQuestion]],1,0)</f>
        <v>1</v>
      </c>
      <c r="E42" s="5">
        <f ca="1">IFERROR(OFFSET(照会事項[[#This Row],[SEQ]],-1,0)+照会事項[[#This Row],[CountUp]],照会事項[[#This Row],[CountUp]])</f>
        <v>30</v>
      </c>
      <c r="F42" s="5" t="str">
        <f>TEXT(照会事項[[#This Row],[補足]],表示形式_照会事項補足)</f>
        <v/>
      </c>
      <c r="G42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42" s="5" t="e">
        <f>MATCH(照会事項[[#This Row],[選択肢]],選択肢PD用[選択肢],0)</f>
        <v>#N/A</v>
      </c>
      <c r="I42" s="5" t="e">
        <f>INDEX(選択肢PD用[選択肢個数],照会事項[[#This Row],[選択肢PD行番号]])</f>
        <v>#N/A</v>
      </c>
      <c r="J42" s="5" t="b">
        <f>照会事項[[#This Row],[補足]]=見出し</f>
        <v>0</v>
      </c>
      <c r="K42" s="5" t="b">
        <f ca="1">AND(TRIM(照会事項[[#This Row],[照会事項]])&lt;&gt;"",OFFSET(照会事項[[#This Row],[IsQuestion]],1,0))</f>
        <v>1</v>
      </c>
      <c r="L42" s="5" t="b">
        <f>NOT(ISBLANK(照会事項[[#This Row],[選択肢]]))</f>
        <v>0</v>
      </c>
      <c r="M42" s="5" t="b">
        <f>照会事項[[#This Row],[回答入力単位・形式]]=Keyword条件_回答形式選択</f>
        <v>0</v>
      </c>
      <c r="N42" s="5" t="b">
        <f>_xlfn.XOR(照会事項[[#This Row],[Fwk選択肢あり]],照会事項[[#This Row],[Fwk回答形式選択]])</f>
        <v>0</v>
      </c>
      <c r="O42" s="5" t="b">
        <f>LEFT(照会事項[[#This Row],[照会事項入力用]],1)="◤"</f>
        <v>0</v>
      </c>
      <c r="P42" s="5" t="b">
        <f>ISBLANK(照会事項[[#This Row],[回答]])</f>
        <v>1</v>
      </c>
      <c r="Q42" s="5" t="b">
        <f>AND(照会事項[[#This Row],[IsQuestion]],照会事項[[#This Row],[Fwk回答欄空き]],NOT(照会事項[[#This Row],[Fwk要回答条件あり]]))</f>
        <v>1</v>
      </c>
      <c r="R42" s="5" t="b">
        <f>AND(照会事項[[#This Row],[IsQuestion]],照会事項[[#This Row],[Fwk回答欄空き]],照会事項[[#This Row],[Fwk要回答条件あり]])</f>
        <v>0</v>
      </c>
      <c r="S42" s="5" t="b">
        <f>ISNUMBER(FIND(Keyword変換後_要補足説明,照会事項[[#This Row],[回答]]))</f>
        <v>0</v>
      </c>
      <c r="T42" s="5" t="b">
        <f>ISBLANK(照会事項[[#This Row],[補足説明]])</f>
        <v>1</v>
      </c>
      <c r="U42" s="5" t="b">
        <f>AND(照会事項[[#This Row],[Fwk要補足説明]],照会事項[[#This Row],[Fwk補足説明空き]])</f>
        <v>0</v>
      </c>
      <c r="V42" s="5"/>
      <c r="W42" s="1" t="s">
        <v>110</v>
      </c>
      <c r="X42" s="6"/>
      <c r="Y42" s="15"/>
      <c r="Z42" t="s">
        <v>112</v>
      </c>
      <c r="AA42" s="6"/>
    </row>
    <row r="43" spans="1:27" ht="110.25">
      <c r="A43" s="2">
        <f ca="1">IF(照会事項[[#This Row],[IsQuestion]],照会事項[[#This Row],[SEQ]],"")</f>
        <v>31</v>
      </c>
      <c r="B43" s="1" t="str">
        <f>CONCATENATE(照会事項[[#This Row],[照会事項補足]],照会事項[[#This Row],[照会事項入力用]],照会事項[[#This Row],[照会事項選択肢]])</f>
        <v>ウ_移行データ
　提供形式
　データ構造・内容
　提供方法
　作成費用（円）
　備考</v>
      </c>
      <c r="C43" s="5" t="b">
        <f>AND(照会事項[[#This Row],[照会事項入力用]]&lt;&gt;"",照会事項[[#This Row],[補足]]="")</f>
        <v>1</v>
      </c>
      <c r="D43" s="5">
        <f>IF(照会事項[[#This Row],[IsQuestion]],1,0)</f>
        <v>1</v>
      </c>
      <c r="E43" s="5">
        <f ca="1">IFERROR(OFFSET(照会事項[[#This Row],[SEQ]],-1,0)+照会事項[[#This Row],[CountUp]],照会事項[[#This Row],[CountUp]])</f>
        <v>31</v>
      </c>
      <c r="F43" s="5" t="str">
        <f>TEXT(照会事項[[#This Row],[補足]],表示形式_照会事項補足)</f>
        <v/>
      </c>
      <c r="G43" s="5" t="str">
        <f>IF(照会事項[[#This Row],[Fwk回答形式選択]],CONCATENATE(改行,Keyword質問事項_選択肢,SUBSTITUTE(照会事項[[#This Row],[選択肢]],Keyword変換前_要補足説明,Keyword変換後_要補足説明)),"")</f>
        <v/>
      </c>
      <c r="H43" s="5" t="e">
        <f>MATCH(照会事項[[#This Row],[選択肢]],選択肢PD用[選択肢],0)</f>
        <v>#N/A</v>
      </c>
      <c r="I43" s="5" t="e">
        <f>INDEX(選択肢PD用[選択肢個数],照会事項[[#This Row],[選択肢PD行番号]])</f>
        <v>#N/A</v>
      </c>
      <c r="J43" s="5" t="b">
        <f>照会事項[[#This Row],[補足]]=見出し</f>
        <v>0</v>
      </c>
      <c r="K43" s="5" t="b">
        <f ca="1">AND(TRIM(照会事項[[#This Row],[照会事項]])&lt;&gt;"",OFFSET(照会事項[[#This Row],[IsQuestion]],1,0))</f>
        <v>1</v>
      </c>
      <c r="L43" s="5" t="b">
        <f>NOT(ISBLANK(照会事項[[#This Row],[選択肢]]))</f>
        <v>0</v>
      </c>
      <c r="M43" s="5" t="b">
        <f>照会事項[[#This Row],[回答入力単位・形式]]=Keyword条件_回答形式選択</f>
        <v>0</v>
      </c>
      <c r="N43" s="5" t="b">
        <f>_xlfn.XOR(照会事項[[#This Row],[Fwk選択肢あり]],照会事項[[#This Row],[Fwk回答形式選択]])</f>
        <v>0</v>
      </c>
      <c r="O43" s="5" t="b">
        <f>LEFT(照会事項[[#This Row],[照会事項入力用]],1)="◤"</f>
        <v>0</v>
      </c>
      <c r="P43" s="5" t="b">
        <f>ISBLANK(照会事項[[#This Row],[回答]])</f>
        <v>1</v>
      </c>
      <c r="Q43" s="5" t="b">
        <f>AND(照会事項[[#This Row],[IsQuestion]],照会事項[[#This Row],[Fwk回答欄空き]],NOT(照会事項[[#This Row],[Fwk要回答条件あり]]))</f>
        <v>1</v>
      </c>
      <c r="R43" s="5" t="b">
        <f>AND(照会事項[[#This Row],[IsQuestion]],照会事項[[#This Row],[Fwk回答欄空き]],照会事項[[#This Row],[Fwk要回答条件あり]])</f>
        <v>0</v>
      </c>
      <c r="S43" s="5" t="b">
        <f>ISNUMBER(FIND(Keyword変換後_要補足説明,照会事項[[#This Row],[回答]]))</f>
        <v>0</v>
      </c>
      <c r="T43" s="5" t="b">
        <f>ISBLANK(照会事項[[#This Row],[補足説明]])</f>
        <v>1</v>
      </c>
      <c r="U43" s="5" t="b">
        <f>AND(照会事項[[#This Row],[Fwk要補足説明]],照会事項[[#This Row],[Fwk補足説明空き]])</f>
        <v>0</v>
      </c>
      <c r="V43" s="5"/>
      <c r="W43" s="1" t="s">
        <v>111</v>
      </c>
      <c r="X43" s="6"/>
      <c r="Y43" s="15"/>
      <c r="Z43" t="s">
        <v>112</v>
      </c>
      <c r="AA43" s="11"/>
    </row>
    <row r="44" spans="1:27">
      <c r="X44" s="1"/>
      <c r="AA44" s="1"/>
    </row>
    <row r="45" spans="1:27">
      <c r="X45" s="1"/>
      <c r="AA45" s="1"/>
    </row>
    <row r="46" spans="1:27">
      <c r="X46" s="1"/>
      <c r="AA46" s="1"/>
    </row>
    <row r="47" spans="1:27">
      <c r="X47" s="1"/>
      <c r="AA47" s="1"/>
    </row>
    <row r="48" spans="1:27">
      <c r="X48" s="1"/>
      <c r="AA48" s="1"/>
    </row>
    <row r="49" spans="23:27">
      <c r="X49" s="1"/>
      <c r="AA49" s="1"/>
    </row>
    <row r="52" spans="23:27">
      <c r="X52" s="1"/>
      <c r="AA52" s="1"/>
    </row>
    <row r="53" spans="23:27">
      <c r="W53" s="1"/>
      <c r="X53" s="1"/>
      <c r="AA53" s="1"/>
    </row>
    <row r="54" spans="23:27">
      <c r="W54" s="1"/>
      <c r="X54" s="1"/>
      <c r="AA54" s="1"/>
    </row>
    <row r="55" spans="23:27">
      <c r="W55" s="1"/>
      <c r="X55" s="1"/>
      <c r="AA55" s="1"/>
    </row>
    <row r="56" spans="23:27">
      <c r="W56" s="1"/>
      <c r="X56" s="1"/>
      <c r="AA56" s="1"/>
    </row>
    <row r="57" spans="23:27">
      <c r="W57" s="1"/>
      <c r="X57" s="1"/>
      <c r="AA57" s="1"/>
    </row>
    <row r="58" spans="23:27">
      <c r="W58" s="1"/>
      <c r="X58" s="1"/>
      <c r="AA58" s="1"/>
    </row>
    <row r="59" spans="23:27">
      <c r="W59" s="1"/>
      <c r="X59" s="1"/>
      <c r="AA59" s="1"/>
    </row>
    <row r="60" spans="23:27">
      <c r="W60" s="1"/>
      <c r="X60" s="1"/>
      <c r="AA60" s="1"/>
    </row>
    <row r="61" spans="23:27">
      <c r="W61" s="1"/>
      <c r="X61" s="1"/>
      <c r="AA61" s="1"/>
    </row>
    <row r="62" spans="23:27">
      <c r="W62" s="1"/>
      <c r="X62" s="1"/>
      <c r="AA62" s="1"/>
    </row>
    <row r="63" spans="23:27">
      <c r="W63" s="1"/>
      <c r="X63" s="1"/>
      <c r="AA63" s="1"/>
    </row>
    <row r="64" spans="23:27">
      <c r="W64" s="1"/>
      <c r="X64" s="1"/>
      <c r="AA64" s="1"/>
    </row>
    <row r="65" spans="23:27">
      <c r="W65" s="1"/>
      <c r="X65" s="1"/>
      <c r="AA65" s="1"/>
    </row>
    <row r="66" spans="23:27">
      <c r="W66" s="1"/>
      <c r="X66" s="1"/>
      <c r="AA66" s="1"/>
    </row>
    <row r="67" spans="23:27">
      <c r="W67" s="1"/>
      <c r="X67" s="1"/>
      <c r="AA67" s="1"/>
    </row>
    <row r="68" spans="23:27">
      <c r="W68" s="1"/>
      <c r="X68" s="1"/>
      <c r="AA68" s="1"/>
    </row>
    <row r="69" spans="23:27">
      <c r="W69" s="1"/>
      <c r="X69" s="1"/>
      <c r="AA69" s="1"/>
    </row>
    <row r="70" spans="23:27">
      <c r="W70" s="1"/>
      <c r="X70" s="1"/>
      <c r="AA70" s="1"/>
    </row>
    <row r="71" spans="23:27">
      <c r="W71" s="1"/>
      <c r="X71" s="1"/>
      <c r="AA71" s="1"/>
    </row>
    <row r="72" spans="23:27">
      <c r="W72" s="1"/>
      <c r="X72" s="1"/>
      <c r="AA72" s="1"/>
    </row>
    <row r="73" spans="23:27">
      <c r="W73" s="1"/>
      <c r="X73" s="1"/>
      <c r="AA73" s="1"/>
    </row>
    <row r="74" spans="23:27">
      <c r="W74" s="1"/>
      <c r="X74" s="1"/>
      <c r="AA74" s="1"/>
    </row>
    <row r="75" spans="23:27">
      <c r="W75" s="1"/>
      <c r="X75" s="1"/>
      <c r="AA75" s="1"/>
    </row>
    <row r="76" spans="23:27">
      <c r="W76" s="1"/>
      <c r="X76" s="1"/>
      <c r="AA76" s="1"/>
    </row>
    <row r="77" spans="23:27">
      <c r="W77" s="1"/>
      <c r="X77" s="1"/>
      <c r="AA77" s="1"/>
    </row>
    <row r="78" spans="23:27">
      <c r="W78" s="1"/>
      <c r="X78" s="1"/>
      <c r="AA78" s="1"/>
    </row>
    <row r="79" spans="23:27">
      <c r="W79" s="1"/>
      <c r="X79" s="1"/>
      <c r="AA79" s="1"/>
    </row>
    <row r="80" spans="23:27">
      <c r="W80" s="1"/>
      <c r="X80" s="1"/>
      <c r="AA80" s="1"/>
    </row>
    <row r="81" spans="23:27">
      <c r="W81" s="1"/>
      <c r="X81" s="1"/>
      <c r="AA81" s="1"/>
    </row>
    <row r="82" spans="23:27">
      <c r="W82" s="1"/>
      <c r="X82" s="1"/>
      <c r="AA82" s="1"/>
    </row>
    <row r="83" spans="23:27">
      <c r="W83" s="1"/>
      <c r="X83" s="1"/>
      <c r="AA83" s="1"/>
    </row>
    <row r="84" spans="23:27">
      <c r="W84" s="1"/>
      <c r="X84" s="1"/>
      <c r="AA84" s="1"/>
    </row>
    <row r="85" spans="23:27">
      <c r="W85" s="1"/>
      <c r="X85" s="1"/>
      <c r="AA85" s="1"/>
    </row>
    <row r="86" spans="23:27">
      <c r="W86" s="1"/>
      <c r="X86" s="1"/>
      <c r="AA86" s="1"/>
    </row>
    <row r="87" spans="23:27">
      <c r="W87" s="1"/>
      <c r="X87" s="1"/>
      <c r="AA87" s="1"/>
    </row>
    <row r="88" spans="23:27">
      <c r="W88" s="1"/>
      <c r="X88" s="1"/>
      <c r="AA88" s="1"/>
    </row>
    <row r="89" spans="23:27">
      <c r="W89" s="1"/>
      <c r="X89" s="1"/>
      <c r="AA89" s="1"/>
    </row>
    <row r="90" spans="23:27">
      <c r="W90" s="1"/>
      <c r="X90" s="1"/>
      <c r="AA90" s="1"/>
    </row>
    <row r="91" spans="23:27">
      <c r="W91" s="1"/>
      <c r="X91" s="1"/>
      <c r="AA91" s="1"/>
    </row>
    <row r="92" spans="23:27">
      <c r="W92" s="1"/>
      <c r="X92" s="1"/>
      <c r="AA92" s="1"/>
    </row>
    <row r="93" spans="23:27">
      <c r="W93" s="1"/>
      <c r="X93" s="1"/>
      <c r="AA93" s="1"/>
    </row>
    <row r="94" spans="23:27">
      <c r="W94" s="1"/>
      <c r="X94" s="1"/>
      <c r="AA94" s="1"/>
    </row>
    <row r="95" spans="23:27">
      <c r="W95" s="1"/>
      <c r="X95" s="1"/>
      <c r="AA95" s="1"/>
    </row>
    <row r="96" spans="23:27">
      <c r="W96" s="1"/>
      <c r="X96" s="1"/>
      <c r="AA96" s="1"/>
    </row>
    <row r="97" spans="23:27">
      <c r="W97" s="1"/>
      <c r="X97" s="1"/>
      <c r="AA97" s="1"/>
    </row>
    <row r="98" spans="23:27">
      <c r="W98" s="1"/>
      <c r="X98" s="1"/>
      <c r="AA98" s="1"/>
    </row>
    <row r="99" spans="23:27">
      <c r="W99" s="1"/>
      <c r="X99" s="1"/>
      <c r="AA99" s="1"/>
    </row>
    <row r="100" spans="23:27">
      <c r="W100" s="1"/>
      <c r="X100" s="1"/>
      <c r="AA100" s="1"/>
    </row>
    <row r="101" spans="23:27">
      <c r="W101" s="1"/>
      <c r="X101" s="1"/>
      <c r="AA101" s="1"/>
    </row>
    <row r="102" spans="23:27">
      <c r="W102" s="1"/>
      <c r="X102" s="1"/>
      <c r="AA102" s="1"/>
    </row>
    <row r="103" spans="23:27">
      <c r="W103" s="1"/>
      <c r="X103" s="1"/>
      <c r="AA103" s="1"/>
    </row>
    <row r="104" spans="23:27">
      <c r="W104" s="1"/>
      <c r="X104" s="1"/>
      <c r="AA104" s="1"/>
    </row>
    <row r="105" spans="23:27">
      <c r="W105" s="1"/>
      <c r="X105" s="1"/>
      <c r="AA105" s="1"/>
    </row>
    <row r="106" spans="23:27">
      <c r="W106" s="1"/>
      <c r="X106" s="1"/>
      <c r="AA106" s="1"/>
    </row>
    <row r="107" spans="23:27">
      <c r="W107" s="1"/>
      <c r="X107" s="1"/>
      <c r="AA107" s="1"/>
    </row>
    <row r="108" spans="23:27">
      <c r="W108" s="1"/>
      <c r="X108" s="1"/>
      <c r="AA108" s="1"/>
    </row>
    <row r="109" spans="23:27">
      <c r="W109" s="1"/>
    </row>
    <row r="110" spans="23:27">
      <c r="W110" s="1"/>
      <c r="X110" s="1"/>
      <c r="AA110" s="1"/>
    </row>
    <row r="111" spans="23:27">
      <c r="W111" s="1"/>
      <c r="X111" s="1"/>
      <c r="AA111" s="1"/>
    </row>
    <row r="112" spans="23:27">
      <c r="W112" s="1"/>
      <c r="X112" s="1"/>
      <c r="AA112" s="1"/>
    </row>
    <row r="113" spans="23:27">
      <c r="W113" s="1"/>
      <c r="X113" s="1"/>
      <c r="AA113" s="1"/>
    </row>
    <row r="114" spans="23:27">
      <c r="W114" s="1"/>
      <c r="X114" s="1"/>
      <c r="AA114" s="1"/>
    </row>
    <row r="115" spans="23:27">
      <c r="W115" s="1"/>
      <c r="X115" s="1"/>
      <c r="AA115" s="1"/>
    </row>
    <row r="116" spans="23:27">
      <c r="W116" s="1"/>
      <c r="X116" s="1"/>
      <c r="AA116" s="1"/>
    </row>
    <row r="117" spans="23:27">
      <c r="W117" s="1"/>
      <c r="X117" s="1"/>
      <c r="AA117" s="1"/>
    </row>
    <row r="118" spans="23:27">
      <c r="W118" s="1"/>
      <c r="X118" s="1"/>
      <c r="AA118" s="1"/>
    </row>
    <row r="119" spans="23:27">
      <c r="W119" s="1"/>
      <c r="X119" s="1"/>
      <c r="AA119" s="1"/>
    </row>
    <row r="120" spans="23:27">
      <c r="W120" s="1"/>
    </row>
    <row r="121" spans="23:27">
      <c r="W121" s="1"/>
    </row>
    <row r="122" spans="23:27">
      <c r="W122" s="1"/>
    </row>
    <row r="123" spans="23:27">
      <c r="W123" s="1"/>
      <c r="X123" s="1"/>
      <c r="AA123" s="1"/>
    </row>
    <row r="124" spans="23:27">
      <c r="W124" s="1"/>
      <c r="X124" s="1"/>
      <c r="AA124" s="1"/>
    </row>
    <row r="125" spans="23:27">
      <c r="X125" s="1"/>
      <c r="AA125" s="1"/>
    </row>
    <row r="126" spans="23:27">
      <c r="W126" s="1"/>
      <c r="X126" s="1"/>
      <c r="AA126" s="1"/>
    </row>
    <row r="127" spans="23:27">
      <c r="W127" s="1"/>
      <c r="X127" s="1"/>
      <c r="AA127" s="1"/>
    </row>
    <row r="128" spans="23:27">
      <c r="W128" s="1"/>
      <c r="X128" s="1"/>
      <c r="AA128" s="1"/>
    </row>
    <row r="129" spans="23:27">
      <c r="W129" s="1"/>
      <c r="X129" s="1"/>
      <c r="AA129" s="1"/>
    </row>
    <row r="130" spans="23:27">
      <c r="W130" s="1"/>
      <c r="X130" s="1"/>
      <c r="AA130" s="1"/>
    </row>
    <row r="131" spans="23:27">
      <c r="W131" s="1"/>
      <c r="X131" s="1"/>
      <c r="AA131" s="1"/>
    </row>
    <row r="132" spans="23:27">
      <c r="W132" s="1"/>
      <c r="X132" s="1"/>
      <c r="AA132" s="1"/>
    </row>
    <row r="133" spans="23:27">
      <c r="W133" s="1"/>
      <c r="X133" s="1"/>
      <c r="AA133" s="1"/>
    </row>
    <row r="134" spans="23:27">
      <c r="W134" s="1"/>
      <c r="X134" s="1"/>
      <c r="AA134" s="1"/>
    </row>
    <row r="135" spans="23:27">
      <c r="W135" s="1"/>
      <c r="X135" s="1"/>
      <c r="AA135" s="1"/>
    </row>
    <row r="136" spans="23:27">
      <c r="W136" s="1"/>
      <c r="X136" s="1"/>
      <c r="AA136" s="1"/>
    </row>
    <row r="137" spans="23:27">
      <c r="W137" s="1"/>
      <c r="X137" s="1"/>
      <c r="AA137" s="1"/>
    </row>
    <row r="138" spans="23:27">
      <c r="W138" s="1"/>
      <c r="X138" s="1"/>
      <c r="AA138" s="1"/>
    </row>
    <row r="139" spans="23:27">
      <c r="W139" s="1"/>
      <c r="X139" s="1"/>
      <c r="AA139" s="1"/>
    </row>
    <row r="140" spans="23:27">
      <c r="W140" s="1"/>
      <c r="X140" s="1"/>
      <c r="AA140" s="1"/>
    </row>
    <row r="141" spans="23:27">
      <c r="W141" s="1"/>
      <c r="X141" s="1"/>
      <c r="AA141" s="1"/>
    </row>
    <row r="142" spans="23:27">
      <c r="W142" s="1"/>
      <c r="X142" s="1"/>
      <c r="AA142" s="1"/>
    </row>
    <row r="143" spans="23:27">
      <c r="W143" s="1"/>
      <c r="X143" s="1"/>
      <c r="AA143" s="1"/>
    </row>
    <row r="144" spans="23:27">
      <c r="W144" s="1"/>
      <c r="X144" s="1"/>
      <c r="AA144" s="1"/>
    </row>
    <row r="145" spans="23:27">
      <c r="W145" s="1"/>
      <c r="X145" s="1"/>
      <c r="AA145" s="1"/>
    </row>
    <row r="146" spans="23:27">
      <c r="W146" s="1"/>
      <c r="X146" s="1"/>
      <c r="AA146" s="1"/>
    </row>
    <row r="147" spans="23:27">
      <c r="W147" s="1"/>
      <c r="X147" s="1"/>
      <c r="AA147" s="1"/>
    </row>
    <row r="148" spans="23:27">
      <c r="W148" s="1"/>
      <c r="X148" s="1"/>
      <c r="AA148" s="1"/>
    </row>
    <row r="149" spans="23:27">
      <c r="W149" s="1"/>
      <c r="X149" s="1"/>
      <c r="AA149" s="1"/>
    </row>
    <row r="150" spans="23:27">
      <c r="W150" s="1"/>
      <c r="X150" s="1"/>
      <c r="AA150" s="1"/>
    </row>
    <row r="151" spans="23:27">
      <c r="W151" s="1"/>
      <c r="X151" s="1"/>
      <c r="AA151" s="1"/>
    </row>
    <row r="152" spans="23:27">
      <c r="W152" s="1"/>
      <c r="X152" s="1"/>
      <c r="AA152" s="1"/>
    </row>
    <row r="153" spans="23:27">
      <c r="X153" s="1"/>
      <c r="AA153" s="1"/>
    </row>
    <row r="154" spans="23:27">
      <c r="X154" s="1"/>
      <c r="AA154" s="1"/>
    </row>
  </sheetData>
  <phoneticPr fontId="1"/>
  <conditionalFormatting sqref="B8:B19 B21:B43">
    <cfRule type="expression" dxfId="63" priority="73">
      <formula>$K8</formula>
    </cfRule>
  </conditionalFormatting>
  <conditionalFormatting sqref="AA8:AA10 AA21:AA28 AA30:AA43 AA13:AA19">
    <cfRule type="expression" dxfId="62" priority="62">
      <formula>$Q8</formula>
    </cfRule>
    <cfRule type="expression" dxfId="61" priority="63">
      <formula>$R8</formula>
    </cfRule>
  </conditionalFormatting>
  <conditionalFormatting sqref="AB8:AB19 AB21:AB43">
    <cfRule type="expression" dxfId="60" priority="64">
      <formula>$U8</formula>
    </cfRule>
  </conditionalFormatting>
  <conditionalFormatting sqref="A8:AB10 A21:AB28 AB29 A29:Z29 A11:Z12 AB11:AB12 A30:AB43 A13:AB19">
    <cfRule type="expression" dxfId="59" priority="82">
      <formula>$J8</formula>
    </cfRule>
    <cfRule type="expression" dxfId="58" priority="83">
      <formula>$C8</formula>
    </cfRule>
  </conditionalFormatting>
  <conditionalFormatting sqref="Y8:Z19 Y21:Z43">
    <cfRule type="expression" dxfId="57" priority="61">
      <formula>$N8</formula>
    </cfRule>
  </conditionalFormatting>
  <conditionalFormatting sqref="AA12">
    <cfRule type="expression" dxfId="56" priority="46">
      <formula>$Q12</formula>
    </cfRule>
    <cfRule type="expression" dxfId="55" priority="47">
      <formula>$R12</formula>
    </cfRule>
  </conditionalFormatting>
  <conditionalFormatting sqref="AA12">
    <cfRule type="expression" dxfId="54" priority="48">
      <formula>$J12</formula>
    </cfRule>
    <cfRule type="expression" dxfId="53" priority="49">
      <formula>$C12</formula>
    </cfRule>
  </conditionalFormatting>
  <conditionalFormatting sqref="AA11">
    <cfRule type="expression" dxfId="52" priority="34">
      <formula>$Q11</formula>
    </cfRule>
    <cfRule type="expression" dxfId="51" priority="35">
      <formula>$R11</formula>
    </cfRule>
  </conditionalFormatting>
  <conditionalFormatting sqref="AA11">
    <cfRule type="expression" dxfId="50" priority="36">
      <formula>$J11</formula>
    </cfRule>
    <cfRule type="expression" dxfId="49" priority="37">
      <formula>$C11</formula>
    </cfRule>
  </conditionalFormatting>
  <conditionalFormatting sqref="AA29">
    <cfRule type="expression" dxfId="48" priority="22">
      <formula>$Q29</formula>
    </cfRule>
    <cfRule type="expression" dxfId="47" priority="23">
      <formula>$R29</formula>
    </cfRule>
  </conditionalFormatting>
  <conditionalFormatting sqref="AA29">
    <cfRule type="expression" dxfId="46" priority="24">
      <formula>$J29</formula>
    </cfRule>
    <cfRule type="expression" dxfId="45" priority="25">
      <formula>$C29</formula>
    </cfRule>
  </conditionalFormatting>
  <conditionalFormatting sqref="B20">
    <cfRule type="expression" dxfId="44" priority="12">
      <formula>$K20</formula>
    </cfRule>
  </conditionalFormatting>
  <conditionalFormatting sqref="AA20">
    <cfRule type="expression" dxfId="43" priority="9">
      <formula>$Q20</formula>
    </cfRule>
    <cfRule type="expression" dxfId="42" priority="10">
      <formula>$R20</formula>
    </cfRule>
  </conditionalFormatting>
  <conditionalFormatting sqref="AB20">
    <cfRule type="expression" dxfId="41" priority="11">
      <formula>$U20</formula>
    </cfRule>
  </conditionalFormatting>
  <conditionalFormatting sqref="A20:AB20">
    <cfRule type="expression" dxfId="40" priority="13">
      <formula>$J20</formula>
    </cfRule>
    <cfRule type="expression" dxfId="39" priority="14">
      <formula>$C20</formula>
    </cfRule>
  </conditionalFormatting>
  <conditionalFormatting sqref="Y20:Z20">
    <cfRule type="expression" dxfId="38" priority="8">
      <formula>$N20</formula>
    </cfRule>
  </conditionalFormatting>
  <conditionalFormatting sqref="B4:B7">
    <cfRule type="expression" dxfId="37" priority="5">
      <formula>$K4</formula>
    </cfRule>
  </conditionalFormatting>
  <conditionalFormatting sqref="AA4:AA7">
    <cfRule type="expression" dxfId="36" priority="2">
      <formula>$Q4</formula>
    </cfRule>
    <cfRule type="expression" dxfId="35" priority="3">
      <formula>$R4</formula>
    </cfRule>
  </conditionalFormatting>
  <conditionalFormatting sqref="AB4:AB7">
    <cfRule type="expression" dxfId="34" priority="4">
      <formula>$U4</formula>
    </cfRule>
  </conditionalFormatting>
  <conditionalFormatting sqref="A4:AB7">
    <cfRule type="expression" dxfId="33" priority="6">
      <formula>$J4</formula>
    </cfRule>
    <cfRule type="expression" dxfId="32" priority="7">
      <formula>$C4</formula>
    </cfRule>
  </conditionalFormatting>
  <conditionalFormatting sqref="Y4:Z7">
    <cfRule type="expression" dxfId="31" priority="1">
      <formula>$N4</formula>
    </cfRule>
  </conditionalFormatting>
  <dataValidations count="2">
    <dataValidation type="list" allowBlank="1" showInputMessage="1" showErrorMessage="1" sqref="AA29 AA21 AA25 AA27 AA43 AA11:AA12">
      <formula1>OFFSET(選択肢PD起点,H11,2,1,I11)</formula1>
    </dataValidation>
    <dataValidation type="list" allowBlank="1" showInputMessage="1" sqref="X4:X43">
      <formula1>PD補足</formula1>
    </dataValidation>
  </dataValidations>
  <pageMargins left="0.39370078740157483" right="0.39370078740157483" top="0.39370078740157483" bottom="0.39370078740157483" header="0.31496062992125984" footer="0.31496062992125984"/>
  <pageSetup paperSize="9" scale="60" orientation="landscape" r:id="rId1"/>
  <headerFooter>
    <oddHeader>&amp;L&amp;A</oddHeader>
    <oddFooter>&amp;R&amp;P / &amp;N ページ</oddFooter>
  </headerFooter>
  <rowBreaks count="2" manualBreakCount="2">
    <brk id="41" max="27" man="1"/>
    <brk id="43" max="7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C1" workbookViewId="0">
      <selection activeCell="H4" sqref="H4:M7"/>
    </sheetView>
  </sheetViews>
  <sheetFormatPr defaultRowHeight="15.75"/>
  <cols>
    <col min="1" max="1" width="18.6640625" bestFit="1" customWidth="1"/>
    <col min="2" max="2" width="14.33203125" customWidth="1"/>
    <col min="4" max="4" width="13.5546875" bestFit="1" customWidth="1"/>
    <col min="5" max="7" width="11.109375" customWidth="1"/>
    <col min="8" max="15" width="8.88671875" customWidth="1"/>
  </cols>
  <sheetData>
    <row r="1" spans="1:14">
      <c r="A1" t="s">
        <v>45</v>
      </c>
      <c r="D1" t="s">
        <v>16</v>
      </c>
    </row>
    <row r="3" spans="1:14">
      <c r="A3" t="s">
        <v>31</v>
      </c>
      <c r="B3" t="s">
        <v>32</v>
      </c>
      <c r="D3" t="s">
        <v>37</v>
      </c>
      <c r="E3" t="e">
        <f>補足[補足]</f>
        <v>#VALUE!</v>
      </c>
      <c r="H3" t="s">
        <v>55</v>
      </c>
    </row>
    <row r="4" spans="1:14">
      <c r="A4" t="s">
        <v>62</v>
      </c>
      <c r="B4" t="str">
        <f>CHAR(10)</f>
        <v xml:space="preserve">
</v>
      </c>
      <c r="D4" t="s">
        <v>33</v>
      </c>
      <c r="E4" t="s">
        <v>24</v>
      </c>
      <c r="H4" s="5" t="s">
        <v>48</v>
      </c>
      <c r="I4" s="5" t="s">
        <v>49</v>
      </c>
      <c r="J4" s="5" t="s">
        <v>50</v>
      </c>
      <c r="K4" s="5" t="s">
        <v>51</v>
      </c>
      <c r="L4" s="5" t="s">
        <v>52</v>
      </c>
      <c r="M4" s="5" t="s">
        <v>53</v>
      </c>
      <c r="N4" s="5"/>
    </row>
    <row r="5" spans="1:14">
      <c r="A5" t="s">
        <v>58</v>
      </c>
      <c r="B5" s="13" t="s">
        <v>60</v>
      </c>
      <c r="D5" t="s">
        <v>34</v>
      </c>
      <c r="E5" t="s">
        <v>19</v>
      </c>
      <c r="H5" s="5" t="s">
        <v>67</v>
      </c>
      <c r="I5" s="5">
        <v>4</v>
      </c>
      <c r="J5" s="5" t="s">
        <v>39</v>
      </c>
      <c r="K5" s="5" t="s">
        <v>40</v>
      </c>
      <c r="L5" s="5" t="s">
        <v>41</v>
      </c>
      <c r="M5" s="5" t="s">
        <v>46</v>
      </c>
      <c r="N5" s="5"/>
    </row>
    <row r="6" spans="1:14">
      <c r="A6" t="s">
        <v>72</v>
      </c>
      <c r="B6" t="s">
        <v>63</v>
      </c>
      <c r="D6" t="s">
        <v>36</v>
      </c>
      <c r="E6" t="s">
        <v>17</v>
      </c>
      <c r="H6" s="5" t="s">
        <v>54</v>
      </c>
      <c r="I6" s="5">
        <v>2</v>
      </c>
      <c r="J6" s="5" t="s">
        <v>42</v>
      </c>
      <c r="K6" s="5" t="s">
        <v>43</v>
      </c>
      <c r="L6" s="5"/>
      <c r="M6" s="5"/>
      <c r="N6" s="5"/>
    </row>
    <row r="7" spans="1:14">
      <c r="A7" t="s">
        <v>76</v>
      </c>
      <c r="B7" t="s">
        <v>18</v>
      </c>
      <c r="H7" s="5" t="s">
        <v>119</v>
      </c>
      <c r="I7" s="5">
        <v>2</v>
      </c>
      <c r="J7" s="5" t="s">
        <v>120</v>
      </c>
      <c r="K7" s="5" t="s">
        <v>121</v>
      </c>
      <c r="L7" s="5"/>
      <c r="M7" s="5"/>
      <c r="N7" s="5"/>
    </row>
    <row r="8" spans="1:14">
      <c r="A8" t="s">
        <v>64</v>
      </c>
      <c r="B8" t="s">
        <v>66</v>
      </c>
    </row>
    <row r="9" spans="1:14">
      <c r="A9" t="s">
        <v>65</v>
      </c>
      <c r="B9" t="s">
        <v>44</v>
      </c>
    </row>
    <row r="16" spans="1:14">
      <c r="N16" s="5"/>
    </row>
    <row r="17" spans="14:14">
      <c r="N17" s="5"/>
    </row>
    <row r="18" spans="14:14">
      <c r="N18" s="5"/>
    </row>
    <row r="19" spans="14:14">
      <c r="N19" s="5"/>
    </row>
    <row r="20" spans="14:14">
      <c r="N20" s="5"/>
    </row>
    <row r="21" spans="14:14">
      <c r="N21" s="5"/>
    </row>
    <row r="22" spans="14:14">
      <c r="N22" s="5"/>
    </row>
    <row r="23" spans="14:14">
      <c r="N23" s="5"/>
    </row>
    <row r="24" spans="14:14">
      <c r="N24" s="5"/>
    </row>
    <row r="25" spans="14:14">
      <c r="N25" s="5"/>
    </row>
  </sheetData>
  <phoneticPr fontId="1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4 4 b f d 9 7 - 9 5 b 2 - 4 4 3 c - a b f f - 7 6 d e 6 b 3 d d e 7 1 "   x m l n s = " h t t p : / / s c h e m a s . m i c r o s o f t . c o m / D a t a M a s h u p " > A A A A A D Y G A A B Q S w M E F A A C A A g A T G 7 T W i P R a H C q A A A A + g A A A B I A H A B D b 2 5 m a W c v U G F j a 2 F n Z S 5 4 b W w g o h g A K K A U A A A A A A A A A A A A A A A A A A A A A A A A A A A A h Y 9 L D o I w G I S v Q r q n L 4 M P 8 l M W 7 o w k J C b G b Q M V q l A M L c L d X H g k r y C J o u 5 c z s w 3 y c z j d o d 4 q C v v q l q r G x M h h i n y l M m a X J s i Q p 0 7 + k s U C 0 h l d p a F 8 k b Y 2 H C w O k K l c 5 e Q k L 7 v c T / D T V s Q T i k j h 2 S 7 y 0 p V S 1 8 b 6 6 T J F P q 0 8 v 8 t J G D / G i M 4 n j M c s B X H A e d 8 A W Q K I N H m C / F x M 6 Z A f k x Y d 5 X r W i V O 0 t + k Q C Y J 5 P 1 D P A F Q S w M E F A A C A A g A T G 7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x u 0 1 p 0 s r / f K g M A A E I K A A A T A B w A R m 9 y b X V s Y X M v U 2 V j d G l v b j E u b S C i G A A o o B Q A A A A A A A A A A A A A A A A A A A A A A A A A A A D N V l 1 v 0 l A Y v i f h P 5 z 0 q k 0 a F L c 7 n Y m y x Q u N U S F 6 Q c j S w T F r V l p S T t 2 Q k K w l c 3 w 6 L 9 y H m 5 n T E V 3 8 I I s a d X N z P + a s U P 6 F p 6 X t 2 C j g 0 A u 5 g Z z z 9 n 0 + z n N e m o Z x x E s i C L e / g 5 f 9 P r 8 v P c 3 J M A G M n U 9 6 f V 2 f r 4 E x I E D k 9 w H y w d o h z h 9 g b Y 8 s T s z F o R A I K b I M R f R A k m e m J G m G Z r L R 2 1 w S j l H u 8 1 Q s F w 1 J I i J V M b b d R q 8 V G x t f s b q M t Q p W X + m b Z d I v w k 0 J M B C R O T H 9 U J K T I U l Q k m I k k 4 J p 2 o V l s 1 m q t b X Q 3 K j r z 6 o U C x D Z B g j O o R w L s p Q J 1 r m W Y / w + X u w F 2 S n 2 J s z M S n L C L F r a 0 I v V S e O t a m y / N L 5 9 M d 5 / b K w 9 7 e W B K 9 I W h v O k / z b O f 8 D a k V n k w B m v K 6 7 C M B S I 3 f e k 2 U 5 d A H L x a R B 1 t c V I O T W I F c U 4 f l q n 1 A c 8 e z E X J U W x D j / m a 7 0 N + F X 5 H w 3 o Z v U P D W i p P x q l T U N 7 c 2 e 8 + X x n y M w 3 F 9 4 d H 6 w f 7 5 e J D K / Y F 0 u t F z W X 1 v H P F a z W 9 c L q G W f a y T + V e s q l R + W Y 4 a z u B e 4 6 7 y D E w J W r Q F Q E g f G m 3 V q s G r V F F 2 K c T y N e j C O 6 D x + n k 3 F 0 q J e 2 3 B 2 s k d o 9 q 3 z L 7 X c t k W g b c J Z x G 5 c F J 1 7 o h S d 6 8 T P V r c B l X t n X C 4 t Y K x k 7 a / r S d 6 w S v A L W y k S 2 J d 5 8 3 A W e m E t x Y u I W k W P j e w 6 k N N 1 H B B l C W Q 9 6 4 Z T A I w T l g P U j Q k b T 9 c w 4 F P g k T x Z p 6 g I p u a t I C I Z R h g C G 0 o 8 Y 1 o w f I N t J c w A S i r Q 1 1 c x T M U l Z 4 4 0 B S Y g 4 E A 1 D m e c E / j F M B M z W p B j J C o w B X m y P w q z T J k c G o o d 9 z J B D + U / M Z T 3 9 6 J z Q T p i 1 X T M 5 J D b 5 V b 2 y 4 h n m G 7 K k p O h u m u b o 7 7 g f Z w 5 h v t x Y 3 n U y 0 m 5 E 7 k N I U k R E T z I 2 G V F J T k H 5 h E 6 f M w 5 6 J L U P + 3 P l t X l Y x 2 q V z D q s E i e L t k J r t t n M Y U r g 4 v A + J y i w X x C D 7 K D / D n b Q b G V t L N k B N c P F d h 9 n 7 j y X 7 c Q 8 6 y r Y 9 v W S 7 e n d M J e p i 3 U g S H U 3 D 1 z y W h z x W h z t k N 2 V x + D f 3 5 u g x 8 W x O J 9 + 4 f E S 0 L 9 i Z G D F 6 D l e o Y K X f w N Q S w E C L Q A U A A I A C A B M b t N a I 9 F o c K o A A A D 6 A A A A E g A A A A A A A A A A A A A A A A A A A A A A Q 2 9 u Z m l n L 1 B h Y 2 t h Z 2 U u e G 1 s U E s B A i 0 A F A A C A A g A T G 7 T W g / K 6 a u k A A A A 6 Q A A A B M A A A A A A A A A A A A A A A A A 9 g A A A F t D b 2 5 0 Z W 5 0 X 1 R 5 c G V z X S 5 4 b W x Q S w E C L Q A U A A I A C A B M b t N a d L K / 3 y o D A A B C C g A A E w A A A A A A A A A A A A A A A A D n A Q A A R m 9 y b X V s Y X M v U 2 V j d G l v b j E u b V B L B Q Y A A A A A A w A D A M I A A A B e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J w A A A A A A A M M n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g l Q T g l Q U Q l R T U l Q U U l O U E l R T U l O D A l Q T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U t M T N U M T I 6 N D k 6 N T Y u O T Y x M D I 5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4 J U E 4 J U F E J U U 1 J U F F J T l B J U U 1 J T g w J U E 0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O C V B R C V F N S V B R S U 5 Q S V F N S U 4 M C V B N C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E l Q j g l R T Y l O E E l O U U l R T g l O D I l Q T J Q R C V F N y U 5 N C V B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U e X B l c y I g V m F s d W U 9 I n N B Q V V H Q m d Z R y I g L z 4 8 R W 5 0 c n k g V H l w Z T 0 i R m l s b E x h c 3 R V c G R h d G V k I i B W Y W x 1 Z T 0 i Z D I w M j U t M D Y t M T l U M D Q 6 N T A 6 M j U u N D M w M D I 3 M 1 o i I C 8 + P E V u d H J 5 I F R 5 c G U 9 I k Z p b G x D b 2 x 1 b W 5 O Y W 1 l c y I g V m F s d W U 9 I n N b J n F 1 b 3 Q 7 6 Y G 4 5 o q e 6 I K i J n F 1 b 3 Q 7 L C Z x d W 9 0 O + m B u O a K n u i C o u W A i + a V s C Z x d W 9 0 O y w m c X V v d D v p g b j m i p 7 o g q L l i I b l i b I u M S Z x d W 9 0 O y w m c X V v d D v p g b j m i p 7 o g q L l i I b l i b I u M i Z x d W 9 0 O y w m c X V v d D v p g b j m i p 7 o g q L l i I b l i b I u M y Z x d W 9 0 O y w m c X V v d D v p g b j m i p 7 o g q L l i I b l i b I u N C Z x d W 9 0 O 1 0 i I C 8 + P E V u d H J 5 I F R 5 c G U 9 I k Z p b G x F c n J v c k N v d W 5 0 I i B W Y W x 1 Z T 0 i b D A i I C 8 + P E V u d H J 5 I F R 5 c G U 9 I k Z p b G x U Y X J n Z X Q i I F Z h b H V l P S J z 6 Y G 4 5 o q e 6 I K i U E T n l K g i I C 8 + P E V u d H J 5 I F R 5 c G U 9 I l F 1 Z X J 5 S U Q i I F Z h b H V l P S J z Y 2 E 5 Z G J l N D Q t M 2 I 3 Y i 0 0 M 2 E 2 L T k z N D I t Z D F i M T U x Z D l h O D Y 3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S Z W N v d m V y e V R h c m d l d F J v d y I g V m F s d W U 9 I m w x N i I g L z 4 8 R W 5 0 c n k g V H l w Z T 0 i U m V j b 3 Z l c n l U Y X J n Z X R D b 2 x 1 b W 4 i I F Z h b H V l P S J s O C I g L z 4 8 R W 5 0 c n k g V H l w Z T 0 i U m V j b 3 Z l c n l U Y X J n Z X R T a G V l d C I g V m F s d W U 9 I n N Q Y X J h b W V 0 Z X J z I i A v P j x F b n R y e S B U e X B l P S J G a W x s Q 2 9 1 b n Q i I F Z h b H V l P S J s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s m c X V v d D v p g b j m i p 7 o g q I m c X V v d D t d L C Z x d W 9 0 O 3 F 1 Z X J 5 U m V s Y X R p b 2 5 z a G l w c y Z x d W 9 0 O z p b X S w m c X V v d D t j b 2 x 1 b W 5 J Z G V u d G l 0 a W V z J n F 1 b 3 Q 7 O l s m c X V v d D t T Z W N 0 a W 9 u M S / p g b j m i p 7 o g q J Q R O e U q C / j g r D j g 6 v j g 7 z j g 5 f l j J b j g Z X j g o z j g Z / o o Y w u e + m B u O a K n u i C o i w w f S Z x d W 9 0 O y w m c X V v d D t T Z W N 0 a W 9 u M S / p g b j m i p 7 o g q J Q R O e U q C / j g r D j g 6 v j g 7 z j g 5 f l j J b j g Z X j g o z j g Z / o o Y w u e + m B u O a K n u i C o u W A i + a V s C w x f S Z x d W 9 0 O y w m c X V v d D t T Z W N 0 a W 9 u M S / p g b j m i p 7 o g q J Q R O e U q C / l p I n m m 7 T j g Z X j g o z j g Z / l n o s x L n v p g b j m i p 7 o g q L l i I b l i b I u M S w y f S Z x d W 9 0 O y w m c X V v d D t T Z W N 0 a W 9 u M S / p g b j m i p 7 o g q J Q R O e U q C / l p I n m m 7 T j g Z X j g o z j g Z / l n o s x L n v p g b j m i p 7 o g q L l i I b l i b I u M i w z f S Z x d W 9 0 O y w m c X V v d D t T Z W N 0 a W 9 u M S / p g b j m i p 7 o g q J Q R O e U q C / l p I n m m 7 T j g Z X j g o z j g Z / l n o s x L n v p g b j m i p 7 o g q L l i I b l i b I u M y w 0 f S Z x d W 9 0 O y w m c X V v d D t T Z W N 0 a W 9 u M S / p g b j m i p 7 o g q J Q R O e U q C / l p I n m m 7 T j g Z X j g o z j g Z / l n o s x L n v p g b j m i p 7 o g q L l i I b l i b I u N C w 1 f S Z x d W 9 0 O 1 0 s J n F 1 b 3 Q 7 Q 2 9 s d W 1 u Q 2 9 1 b n Q m c X V v d D s 6 N i w m c X V v d D t L Z X l D b 2 x 1 b W 5 O Y W 1 l c y Z x d W 9 0 O z p b J n F 1 b 3 Q 7 6 Y G 4 5 o q e 6 I K i J n F 1 b 3 Q 7 X S w m c X V v d D t D b 2 x 1 b W 5 J Z G V u d G l 0 a W V z J n F 1 b 3 Q 7 O l s m c X V v d D t T Z W N 0 a W 9 u M S / p g b j m i p 7 o g q J Q R O e U q C / j g r D j g 6 v j g 7 z j g 5 f l j J b j g Z X j g o z j g Z / o o Y w u e + m B u O a K n u i C o i w w f S Z x d W 9 0 O y w m c X V v d D t T Z W N 0 a W 9 u M S / p g b j m i p 7 o g q J Q R O e U q C / j g r D j g 6 v j g 7 z j g 5 f l j J b j g Z X j g o z j g Z / o o Y w u e + m B u O a K n u i C o u W A i + a V s C w x f S Z x d W 9 0 O y w m c X V v d D t T Z W N 0 a W 9 u M S / p g b j m i p 7 o g q J Q R O e U q C / l p I n m m 7 T j g Z X j g o z j g Z / l n o s x L n v p g b j m i p 7 o g q L l i I b l i b I u M S w y f S Z x d W 9 0 O y w m c X V v d D t T Z W N 0 a W 9 u M S / p g b j m i p 7 o g q J Q R O e U q C / l p I n m m 7 T j g Z X j g o z j g Z / l n o s x L n v p g b j m i p 7 o g q L l i I b l i b I u M i w z f S Z x d W 9 0 O y w m c X V v d D t T Z W N 0 a W 9 u M S / p g b j m i p 7 o g q J Q R O e U q C / l p I n m m 7 T j g Z X j g o z j g Z / l n o s x L n v p g b j m i p 7 o g q L l i I b l i b I u M y w 0 f S Z x d W 9 0 O y w m c X V v d D t T Z W N 0 a W 9 u M S / p g b j m i p 7 o g q J Q R O e U q C / l p I n m m 7 T j g Z X j g o z j g Z / l n o s x L n v p g b j m i p 7 o g q L l i I b l i b I u N C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1 J T g 5 J T h B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1 J T g 5 J T h B J U U 5 J T k 5 J U E 0 J U U z J T g x J T k 1 J U U z J T g y J T h D J U U z J T g x J T l G J U U 5 J T g 3 J T h E J U U 4 J U E 0 J T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1 J T h D J U J B J U U 1 J T g 4 J T g 3 J U U z J T g y J T h B J U U 4 J U E 4 J T k 4 J U U 1 J T h G J U I 3 J U U z J T g x J U F C J U U z J T g y J T g 4 J U U z J T g y J T h C J U U 1 J T g 4 J T k 3 J U U z J T g x J U F F J U U 1 J T g 4 J T g 2 J U U 1 J T g 5 J U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z J T g y J U I w J U U z J T g z J U F C J U U z J T g z J U J D J U U z J T g z J T k 3 J U U 1 J T h D J T k 2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1 J T h D J U J B J U U 1 J T g 4 J T g 3 J U U z J T g y J T h B J U U 4 J U E 4 J T k 4 J U U 1 J T h G J U I 3 J U U z J T g x J U F C J U U z J T g y J T g 4 J U U z J T g y J T h C J U U 1 J T g 4 J T k 3 J U U z J T g x J U F F J U U 1 J T g 4 J T g 2 J U U 1 J T g 5 J U I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S V C O C V F N i U 4 Q S U 5 R S V F O C U 4 M i V B M l B E J U U 3 J T k 0 J U E 4 L y V F N S V B N C U 4 O S V F N i U 5 Q i V C N C V F M y U 4 M S U 5 N S V F M y U 4 M i U 4 Q y V F M y U 4 M S U 5 R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Z X l 3 b 3 J k J U U 1 J U E 0 J T g 5 J U U 2 J T h G J T l C J U U 1 J T g 5 J T h E X y V F O C V B N i U 4 M S V F O C V B M y U 5 Q y V F O C V C N i V C M y V F O C V B Q S V B Q y V F N i U 5 O C U 4 R T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V 4 d C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O Y X Z p Z 2 F 0 a W 9 u U 3 R l c E 5 h b W U i I F Z h b H V l P S J z 4 4 O K 4 4 O T 4 4 K y 4 4 O 8 4 4 K 3 4 4 O n 4 4 O z I i A v P j x F b n R y e S B U e X B l P S J M b 2 F k Z W R U b 0 F u Y W x 5 c 2 l z U 2 V y d m l j Z X M i I F Z h b H V l P S J s M C I g L z 4 8 R W 5 0 c n k g V H l w Z T 0 i R m l s b E x h c 3 R V c G R h d G V k I i B W Y W x 1 Z T 0 i Z D I w M j M t M D U t M T V U M D I 6 N T g 6 M D U u M j A 0 N z Q 1 M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t l e X d v c m Q l R T U l Q T Q l O D k l R T Y l O E Y l O U I l R T U l O D k l O E R f J U U 4 J U E 2 J T g x J U U 4 J U E z J T l D J U U 4 J U I 2 J U I z J U U 4 J U F B J U F D J U U 2 J T k 4 J T h F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l e X d v c m Q l R T U l Q T Q l O D k l R T Y l O E Y l O U I l R T U l O D k l O E R f J U U 4 J U E 2 J T g x J U U 4 J U E z J T l D J U U 4 J U I 2 J U I z J U U 4 J U F B J U F D J U U 2 J T k 4 J T h F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l e X d v c m Q l R T U l Q T Q l O D k l R T Y l O E Y l O U I l R T U l O D k l O E R f J U U 4 J U E 2 J T g x J U U 4 J U E z J T l D J U U 4 J U I 2 J U I z J U U 4 J U F B J U F D J U U 2 J T k 4 J T h F L y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l e X d v c m Q l R T U l Q T Q l O D k l R T Y l O E Y l O U I l R T U l Q k U l O E N f J U U 4 J U E 2 J T g x J U U 4 J U E z J T l D J U U 4 J U I 2 J U I z J U U 4 J U F B J U F D J U U 2 J T k 4 J T h F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Z X h 0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O Y X Z p Z 2 F 0 a W 9 u U 3 R l c E 5 h b W U i I F Z h b H V l P S J z 4 4 O K 4 4 O T 4 4 K y 4 4 O 8 4 4 K 3 4 4 O n 4 4 O z I i A v P j x F b n R y e S B U e X B l P S J M b 2 F k Z W R U b 0 F u Y W x 5 c 2 l z U 2 V y d m l j Z X M i I F Z h b H V l P S J s M C I g L z 4 8 R W 5 0 c n k g V H l w Z T 0 i R m l s b E x h c 3 R V c G R h d G V k I i B W Y W x 1 Z T 0 i Z D I w M j M t M D U t M T V U M D I 6 N T g 6 M D U u M j M 5 N z k y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S 2 V 5 d 2 9 y Z C V F N S V B N C U 4 O S V F N i U 4 R i U 5 Q i V F N S V C R S U 4 Q 1 8 l R T g l Q T Y l O D E l R T g l Q T M l O U M l R T g l Q j Y l Q j M l R T g l Q U E l Q U M l R T Y l O T g l O E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V 5 d 2 9 y Z C V F N S V B N C U 4 O S V F N i U 4 R i U 5 Q i V F N S V C R S U 4 Q 1 8 l R T g l Q T Y l O D E l R T g l Q T M l O U M l R T g l Q j Y l Q j M l R T g l Q U E l Q U M l R T Y l O T g l O E U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V 5 d 2 9 y Z C V F N S V B N C U 4 O S V F N i U 4 R i U 5 Q i V F N S V C R S U 4 Q 1 8 l R T g l Q T Y l O D E l R T g l Q T M l O U M l R T g l Q j Y l Q j M l R T g l Q U E l Q U M l R T Y l O T g l O E U v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x J U I 4 J U U 2 J T h B J T l F J U U 4 J T g y J U E y U E Q l R T c l O T Q l Q T g v J U U 4 J U J G J U J E J U U 1 J T h B J U E w J U U z J T g x J T k 1 J U U z J T g y J T h D J U U z J T g x J T l G J U U z J T g y J U F C J U U z J T g y J U I 5 J U U z J T g y J U J G J U U z J T g z J U E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S V C O C V F N i U 4 Q S U 5 R S V F O C U 4 M i V B M l B E J U U 3 J T k 0 J U E 4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0 P j v / e Y l 7 S b N A c q P L O I e I A A A A A A I A A A A A A A N m A A D A A A A A E A A A A L g B K z w F m W X j c S O q t M u y 9 E 0 A A A A A B I A A A K A A A A A Q A A A A J l t d Q 9 z 9 l j 5 k p i 6 P Y h 2 l 4 1 A A A A C 6 9 I f D w v Q W j + A U B p K y N + d b 1 u + w C H j / p g 2 V E C T / h a a O J / K / S 8 S 0 q + T s Q v H K Z m z O l T H 2 p t B + 0 i k B G 7 e g B a 7 p P j E E k a f p I b o a n 3 N C L 5 n P P j N H N B Q A A A A b o x C L d z A Q U M T j s e T y U n A J X l p B e w = = < / D a t a M a s h u p > 
</file>

<file path=customXml/itemProps1.xml><?xml version="1.0" encoding="utf-8"?>
<ds:datastoreItem xmlns:ds="http://schemas.openxmlformats.org/officeDocument/2006/customXml" ds:itemID="{A4C19647-DFFA-4F49-9CF0-6E27A64BAF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回答者情報</vt:lpstr>
      <vt:lpstr>照会事項</vt:lpstr>
      <vt:lpstr>Parameters</vt:lpstr>
      <vt:lpstr>Keyword質問事項_選択肢</vt:lpstr>
      <vt:lpstr>Keyword条件_回答形式選択</vt:lpstr>
      <vt:lpstr>Keyword変換後_要補足説明</vt:lpstr>
      <vt:lpstr>Keyword変換前_要補足説明</vt:lpstr>
      <vt:lpstr>PD補足</vt:lpstr>
      <vt:lpstr>照会事項!Print_Area</vt:lpstr>
      <vt:lpstr>照会事項!Print_Titles</vt:lpstr>
      <vt:lpstr>改行</vt:lpstr>
      <vt:lpstr>見出し</vt:lpstr>
      <vt:lpstr>説明</vt:lpstr>
      <vt:lpstr>選択肢PD起点</vt:lpstr>
      <vt:lpstr>表示形式_照会事項補足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2025-06-19T06:43:51Z</dcterms:modified>
</cp:coreProperties>
</file>