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Fl-y00\プロジェクト\055_上下水道料金徴収等業務\15決算・監査\R06経営比較分析表\20260115_公営企業に係る「経営比較分析表」の分析・公表について（依頼）\財政班へ提出\"/>
    </mc:Choice>
  </mc:AlternateContent>
  <xr:revisionPtr revIDLastSave="0" documentId="13_ncr:1_{D9C54975-71F3-47FA-B1A5-AC7CFE225E50}" xr6:coauthVersionLast="47" xr6:coauthVersionMax="47" xr10:uidLastSave="{00000000-0000-0000-0000-000000000000}"/>
  <workbookProtection workbookAlgorithmName="SHA-512" workbookHashValue="IWO0BMIF8MybgtLrCb8tl3fVTkKkJgUZqg2/i86a8k3iymbdoQ33vtaJNzauc32VWukd9xg4TZYbpYvsNNAsXg==" workbookSaltValue="kHWnHSaTB7HWN5eEZxV4Wg==" workbookSpinCount="100000" lockStructure="1"/>
  <bookViews>
    <workbookView xWindow="780" yWindow="780" windowWidth="21600" windowHeight="112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P6" i="5"/>
  <c r="P10" i="4" s="1"/>
  <c r="O6" i="5"/>
  <c r="N6" i="5"/>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F85" i="4"/>
  <c r="E85" i="4"/>
  <c r="BB10" i="4"/>
  <c r="AT10" i="4"/>
  <c r="W10" i="4"/>
  <c r="I10" i="4"/>
  <c r="B10" i="4"/>
  <c r="BB8" i="4"/>
  <c r="AT8" i="4"/>
  <c r="P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<sst xmlns="http://schemas.openxmlformats.org/spreadsheetml/2006/main" count="228" uniqueCount="112">
  <si>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</si>
  <si>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</si>
  <si>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</si>
  <si>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</si>
  <si>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</si>
  <si>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</si>
  <si>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</si>
  <si>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</si>
  <si>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</si>
  <si>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</si>
  <si>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</si>
  <si>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</si>
  <si>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</si>
  <si>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</si>
  <si>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</si>
  <si>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</si>
  <si>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</si>
  <si>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</si>
  <si>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</si>
  <si>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</si>
  <si>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</si>
  <si>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</si>
  <si>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</si>
  <si>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</si>
  <si>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</si>
  <si>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</si>
  <si>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</si>
  <si>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</si>
  <si>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</si>
  <si>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</si>
  <si>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</si>
  <si>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</si>
  <si>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</si>
  <si>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</si>
  <si>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</si>
  <si>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</si>
  <si>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</si>
  <si>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</si>
  <si>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</si>
  <si>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</si>
  <si>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</si>
  <si>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</si>
  <si>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</si>
  <si>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</si>
  <si>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</si>
  <si>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</si>
  <si>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</si>
  <si>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</si>
  <si>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</si>
  <si>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</si>
  <si>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</si>
  <si>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</si>
  <si>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</si>
  <si>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</si>
  <si>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</si>
  <si>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</si>
  <si>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</si>
  <si>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</si>
  <si>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</si>
  <si>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</si>
  <si>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</si>
  <si>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</si>
  <si>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</si>
  <si>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</si>
  <si>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</si>
  <si>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</si>
  <si>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</si>
  <si>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</si>
  <si>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</si>
  <si>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</si>
  <si>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</si>
  <si>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</si>
  <si>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</si>
  <si>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</si>
  <si>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</si>
  <si>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</si>
  <si>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</si>
  <si>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</si>
  <si>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</si>
  <si>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</si>
  <si>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</si>
  <si>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</si>
  <si>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</si>
  <si>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</si>
  <si>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</si>
  <si>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</si>
  <si>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</si>
  <si>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</si>
  <si>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</si>
  <si>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</si>
  <si>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</si>
  <si>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</si>
  <si>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湯沢市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</si>
  <si>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</si>
  <si>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</si>
  <si>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</si>
  <si>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</si>
  <si>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</si>
  <si>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</si>
  <si>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</si>
  <si>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</si>
  <si>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</si>
  <si>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</si>
  <si>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</si>
  <si>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</si>
  <si>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</si>
  <si>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</si>
  <si>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</si>
  <si>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</si>
  <si>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①経常収支比率については、類似団体平均値を上回っているものの、人口減少に伴い今後も給水収益の増加は見込めないことから、引き続き経営最適化を図る必要があります。
③流動比率は、繰入金等により100％を超えており、短期的な支払能力については問題ない状況です。
④企業債残高対給水収益比率は、前年度よりは低下しているものの、引き続き類似団体平均値を上回っており、今後も施設更新等が控えているため、適正規模の更新と投資を行う必要があります。
⑤料金回収率は、前年度より上回っているものの、引き続き類似団体平均値を下回っています。人口減少に伴い今後さらに有収水量が減少し給水収益の増も見込めないことから、経営の改善を図る必要があります。
⑥給水原価については類似団体平均値と比較すると恒常的に高く推移しています。更なる有収水量の確保は難しいことから、費用の削減はもとより適正規模の更新など投資の効率化を検討する必要があります。
⑦施設利用率は、類似団体平均値より低く推移しており、今後は施設の統廃合やダウンサイジング等の検討を行っていく必要があります。
⑧有収率については、前年度より改善したものの、類似団体平均を下回っています。今後も漏水調査や迅速な漏水修繕を行い、数値の改善に努めていく必要があります。</t>
    <rPh sb="71" eb="73">
      <t>ヒツヨウ</t>
    </rPh>
    <rPh sb="122" eb="124">
      <t>ジョウキョウ</t>
    </rPh>
    <rPh sb="230" eb="232">
      <t>ウワマワ</t>
    </rPh>
    <rPh sb="400" eb="402">
      <t>ヒツヨウ</t>
    </rPh>
    <rPh sb="540" eb="542">
      <t>ヒツヨウ</t>
    </rPh>
    <phoneticPr fontId="4"/>
  </si>
  <si>
    <t>①有形固定資産減価償却率は、前年度より上昇していますが、類似団体平均値を下回っています。
②管路経年化率はゆるやかに上昇する傾向にあります。
③管路更新率については、水道ビジョンに基づいた管路更新を行うことで、改善傾向にありますが、類似団体平均値よりは下回っており、今後更新時期を迎える管路がさらに増えることから、事業費の平準化を図り、より一層計画的かつ効率的な更新に努める必要があります。</t>
    <rPh sb="83" eb="85">
      <t>スイドウ</t>
    </rPh>
    <rPh sb="90" eb="91">
      <t>モト</t>
    </rPh>
    <rPh sb="94" eb="98">
      <t>カンロコウシン</t>
    </rPh>
    <rPh sb="99" eb="100">
      <t>オコナ</t>
    </rPh>
    <rPh sb="105" eb="107">
      <t>カイゼン</t>
    </rPh>
    <rPh sb="107" eb="109">
      <t>ケイコウ</t>
    </rPh>
    <rPh sb="126" eb="128">
      <t>シタマワ</t>
    </rPh>
    <rPh sb="133" eb="135">
      <t>コンゴ</t>
    </rPh>
    <rPh sb="170" eb="172">
      <t>イッソウ</t>
    </rPh>
    <rPh sb="187" eb="189">
      <t>ヒツヨウ</t>
    </rPh>
    <phoneticPr fontId="4"/>
  </si>
  <si>
    <t>　令和2年度より簡易水道事業会計を公営企業会計に組み込んだ影響で、経常収支比率は100％を上回っているものの、料金回収率は100％を大きく下回っており、給水にかかる費用を他会計からの繰入金により賄っている状況で、経営状態は苦しい様態が続いております。
　また、人口減少等により水需要は低下しているものの、適正な施設規模にはなっておらず、料金回収率や施設利用率は類似団体平均値より低い状態が続いているため、施設の統廃合やダウンサイジングの検討も行っていかなければならない状況にあります。
　さらに、給水収益減少が見込まれる一方で、管路や施設の更新時期のピークが控えており、費用の増大が見込まれる状況にあります。
　今後の傾向としては、水道水を安定的に供給し続けられるよう、経営の改善に向けた取組を、様々な視点から考えていく必要があります。</t>
    <rPh sb="14" eb="16">
      <t>カイケイ</t>
    </rPh>
    <rPh sb="17" eb="23">
      <t>コウエイキギョウカイケイ</t>
    </rPh>
    <rPh sb="66" eb="67">
      <t>オオ</t>
    </rPh>
    <rPh sb="85" eb="86">
      <t>タ</t>
    </rPh>
    <rPh sb="114" eb="116">
      <t>ヨウタイ</t>
    </rPh>
    <rPh sb="117" eb="118">
      <t>ツヅ</t>
    </rPh>
    <rPh sb="134" eb="135">
      <t>ナド</t>
    </rPh>
    <rPh sb="202" eb="204">
      <t>シセツ</t>
    </rPh>
    <rPh sb="205" eb="208">
      <t>トウハイゴウ</t>
    </rPh>
    <rPh sb="218" eb="220">
      <t>ケントウ</t>
    </rPh>
    <rPh sb="221" eb="222">
      <t>オコナ</t>
    </rPh>
    <rPh sb="234" eb="236">
      <t>ジョウキョウ</t>
    </rPh>
    <rPh sb="272" eb="274">
      <t>ジキ</t>
    </rPh>
    <rPh sb="291" eb="293">
      <t>ミコ</t>
    </rPh>
    <rPh sb="296" eb="298">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</si>
</sst>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c:v>
                </c:pt>
                <c:pt idx="1">
                  <c:v>0.53</c:v>
                </c:pt>
                <c:pt idx="2">
                  <c:v>0.19</c:v>
                </c:pt>
                <c:pt idx="3">
                  <c:v>0.33</c:v>
                </c:pt>
                <c:pt idx="4">
                  <c:v>0.45</c:v>
                </c:pt>
              </c:numCache>
            </c:numRef>
          </c:val>
          <c:extLst>
            <c:ext xmlns:c16="http://schemas.microsoft.com/office/drawing/2014/chart" uri="{C3380CC4-5D6E-409C-BE32-E72D297353CC}">
              <c16:uniqueId val="{00000000-21BB-44C3-BE09-F4E4D79E0F9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21BB-44C3-BE09-F4E4D79E0F9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47.8</c:v>
                </c:pt>
                <c:pt idx="1">
                  <c:v>48.33</c:v>
                </c:pt>
                <c:pt idx="2">
                  <c:v>46.95</c:v>
                </c:pt>
                <c:pt idx="3">
                  <c:v>46.81</c:v>
                </c:pt>
                <c:pt idx="4">
                  <c:v>45.99</c:v>
                </c:pt>
              </c:numCache>
            </c:numRef>
          </c:val>
          <c:extLst>
            <c:ext xmlns:c16="http://schemas.microsoft.com/office/drawing/2014/chart" uri="{C3380CC4-5D6E-409C-BE32-E72D297353CC}">
              <c16:uniqueId val="{00000000-8235-43B1-A4DD-E3F47E0917B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8235-43B1-A4DD-E3F47E0917B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86.2</c:v>
                </c:pt>
                <c:pt idx="1">
                  <c:v>83.86</c:v>
                </c:pt>
                <c:pt idx="2">
                  <c:v>83.66</c:v>
                </c:pt>
                <c:pt idx="3">
                  <c:v>82.28</c:v>
                </c:pt>
                <c:pt idx="4">
                  <c:v>82.48</c:v>
                </c:pt>
              </c:numCache>
            </c:numRef>
          </c:val>
          <c:extLst>
            <c:ext xmlns:c16="http://schemas.microsoft.com/office/drawing/2014/chart" uri="{C3380CC4-5D6E-409C-BE32-E72D297353CC}">
              <c16:uniqueId val="{00000000-77F3-4482-BD05-286731EAE2A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77F3-4482-BD05-286731EAE2A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109.95</c:v>
                </c:pt>
                <c:pt idx="1">
                  <c:v>111.66</c:v>
                </c:pt>
                <c:pt idx="2">
                  <c:v>113.28</c:v>
                </c:pt>
                <c:pt idx="3">
                  <c:v>115.07</c:v>
                </c:pt>
                <c:pt idx="4">
                  <c:v>120.93</c:v>
                </c:pt>
              </c:numCache>
            </c:numRef>
          </c:val>
          <c:extLst>
            <c:ext xmlns:c16="http://schemas.microsoft.com/office/drawing/2014/chart" uri="{C3380CC4-5D6E-409C-BE32-E72D297353CC}">
              <c16:uniqueId val="{00000000-A921-4842-817A-57810196CBE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A921-4842-817A-57810196CBE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35.79</c:v>
                </c:pt>
                <c:pt idx="1">
                  <c:v>38.24</c:v>
                </c:pt>
                <c:pt idx="2">
                  <c:v>40.74</c:v>
                </c:pt>
                <c:pt idx="3">
                  <c:v>42.78</c:v>
                </c:pt>
                <c:pt idx="4">
                  <c:v>44.13</c:v>
                </c:pt>
              </c:numCache>
            </c:numRef>
          </c:val>
          <c:extLst>
            <c:ext xmlns:c16="http://schemas.microsoft.com/office/drawing/2014/chart" uri="{C3380CC4-5D6E-409C-BE32-E72D297353CC}">
              <c16:uniqueId val="{00000000-F71C-4C25-ABE1-BA56B7009A9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F71C-4C25-ABE1-BA56B7009A9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5.62</c:v>
                </c:pt>
                <c:pt idx="1">
                  <c:v>6.32</c:v>
                </c:pt>
                <c:pt idx="2">
                  <c:v>7.62</c:v>
                </c:pt>
                <c:pt idx="3">
                  <c:v>7.85</c:v>
                </c:pt>
                <c:pt idx="4">
                  <c:v>8.27</c:v>
                </c:pt>
              </c:numCache>
            </c:numRef>
          </c:val>
          <c:extLst>
            <c:ext xmlns:c16="http://schemas.microsoft.com/office/drawing/2014/chart" uri="{C3380CC4-5D6E-409C-BE32-E72D297353CC}">
              <c16:uniqueId val="{00000000-411A-477C-B120-2C38016B6F1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411A-477C-B120-2C38016B6F1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AE-4DFB-848F-E94A6967CFE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74AE-4DFB-848F-E94A6967CFE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177.3</c:v>
                </c:pt>
                <c:pt idx="1">
                  <c:v>190.8</c:v>
                </c:pt>
                <c:pt idx="2">
                  <c:v>227.87</c:v>
                </c:pt>
                <c:pt idx="3">
                  <c:v>254.2</c:v>
                </c:pt>
                <c:pt idx="4">
                  <c:v>293.32</c:v>
                </c:pt>
              </c:numCache>
            </c:numRef>
          </c:val>
          <c:extLst>
            <c:ext xmlns:c16="http://schemas.microsoft.com/office/drawing/2014/chart" uri="{C3380CC4-5D6E-409C-BE32-E72D297353CC}">
              <c16:uniqueId val="{00000000-3E35-46A1-8287-1D20CDC06F2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3E35-46A1-8287-1D20CDC06F2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713.26</c:v>
                </c:pt>
                <c:pt idx="1">
                  <c:v>660.54</c:v>
                </c:pt>
                <c:pt idx="2">
                  <c:v>615.03</c:v>
                </c:pt>
                <c:pt idx="3">
                  <c:v>586.13</c:v>
                </c:pt>
                <c:pt idx="4">
                  <c:v>576.37</c:v>
                </c:pt>
              </c:numCache>
            </c:numRef>
          </c:val>
          <c:extLst>
            <c:ext xmlns:c16="http://schemas.microsoft.com/office/drawing/2014/chart" uri="{C3380CC4-5D6E-409C-BE32-E72D297353CC}">
              <c16:uniqueId val="{00000000-B092-4B04-9E50-9634D5F6231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B092-4B04-9E50-9634D5F6231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87.81</c:v>
                </c:pt>
                <c:pt idx="1">
                  <c:v>89.49</c:v>
                </c:pt>
                <c:pt idx="2">
                  <c:v>86.92</c:v>
                </c:pt>
                <c:pt idx="3">
                  <c:v>88.17</c:v>
                </c:pt>
                <c:pt idx="4">
                  <c:v>89.88</c:v>
                </c:pt>
              </c:numCache>
            </c:numRef>
          </c:val>
          <c:extLst>
            <c:ext xmlns:c16="http://schemas.microsoft.com/office/drawing/2014/chart" uri="{C3380CC4-5D6E-409C-BE32-E72D297353CC}">
              <c16:uniqueId val="{00000000-DF4F-4D4C-9074-C2B78CA9025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DF4F-4D4C-9074-C2B78CA9025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245.87</c:v>
                </c:pt>
                <c:pt idx="1">
                  <c:v>242.19</c:v>
                </c:pt>
                <c:pt idx="2">
                  <c:v>250.48</c:v>
                </c:pt>
                <c:pt idx="3">
                  <c:v>247.49</c:v>
                </c:pt>
                <c:pt idx="4">
                  <c:v>243.68</c:v>
                </c:pt>
              </c:numCache>
            </c:numRef>
          </c:val>
          <c:extLst>
            <c:ext xmlns:c16="http://schemas.microsoft.com/office/drawing/2014/chart" uri="{C3380CC4-5D6E-409C-BE32-E72D297353CC}">
              <c16:uniqueId val="{00000000-C5D6-46C7-B61D-3B3BABE2281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C5D6-46C7-B61D-3B3BABE2281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6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2" t="str">
        <f>データ!H6</f>
        <v>秋田県　湯沢市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72"/>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4" t="s">
        <v>9</v>
      </c>
      <c r="BM7" s="85"/>
      <c r="BN7" s="85"/>
      <c r="BO7" s="85"/>
      <c r="BP7" s="85"/>
      <c r="BQ7" s="85"/>
      <c r="BR7" s="85"/>
      <c r="BS7" s="85"/>
      <c r="BT7" s="85"/>
      <c r="BU7" s="85"/>
      <c r="BV7" s="85"/>
      <c r="BW7" s="85"/>
      <c r="BX7" s="85"/>
      <c r="BY7" s="86"/>
    </row>
    <row r="8" spans="1:78" ht="18.75" customHeight="1" x14ac:dyDescent="0.15">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A5</v>
      </c>
      <c r="X8" s="80"/>
      <c r="Y8" s="80"/>
      <c r="Z8" s="80"/>
      <c r="AA8" s="80"/>
      <c r="AB8" s="80"/>
      <c r="AC8" s="80"/>
      <c r="AD8" s="80" t="str">
        <f>データ!$M$6</f>
        <v>非設置</v>
      </c>
      <c r="AE8" s="80"/>
      <c r="AF8" s="80"/>
      <c r="AG8" s="80"/>
      <c r="AH8" s="80"/>
      <c r="AI8" s="80"/>
      <c r="AJ8" s="80"/>
      <c r="AK8" s="2"/>
      <c r="AL8" s="71">
        <f>データ!$R$6</f>
        <v>39484</v>
      </c>
      <c r="AM8" s="71"/>
      <c r="AN8" s="71"/>
      <c r="AO8" s="71"/>
      <c r="AP8" s="71"/>
      <c r="AQ8" s="71"/>
      <c r="AR8" s="71"/>
      <c r="AS8" s="71"/>
      <c r="AT8" s="36">
        <f>データ!$S$6</f>
        <v>790.91</v>
      </c>
      <c r="AU8" s="37"/>
      <c r="AV8" s="37"/>
      <c r="AW8" s="37"/>
      <c r="AX8" s="37"/>
      <c r="AY8" s="37"/>
      <c r="AZ8" s="37"/>
      <c r="BA8" s="37"/>
      <c r="BB8" s="60">
        <f>データ!$T$6</f>
        <v>49.92</v>
      </c>
      <c r="BC8" s="60"/>
      <c r="BD8" s="60"/>
      <c r="BE8" s="60"/>
      <c r="BF8" s="60"/>
      <c r="BG8" s="60"/>
      <c r="BH8" s="60"/>
      <c r="BI8" s="60"/>
      <c r="BJ8" s="3"/>
      <c r="BK8" s="3"/>
      <c r="BL8" s="73" t="s">
        <v>10</v>
      </c>
      <c r="BM8" s="74"/>
      <c r="BN8" s="75" t="s">
        <v>11</v>
      </c>
      <c r="BO8" s="75"/>
      <c r="BP8" s="75"/>
      <c r="BQ8" s="75"/>
      <c r="BR8" s="75"/>
      <c r="BS8" s="75"/>
      <c r="BT8" s="75"/>
      <c r="BU8" s="75"/>
      <c r="BV8" s="75"/>
      <c r="BW8" s="75"/>
      <c r="BX8" s="75"/>
      <c r="BY8" s="76"/>
    </row>
    <row r="9" spans="1:78" ht="18.75" customHeight="1" x14ac:dyDescent="0.15">
      <c r="A9" s="2"/>
      <c r="B9" s="47" t="s">
        <v>12</v>
      </c>
      <c r="C9" s="48"/>
      <c r="D9" s="48"/>
      <c r="E9" s="48"/>
      <c r="F9" s="48"/>
      <c r="G9" s="48"/>
      <c r="H9" s="48"/>
      <c r="I9" s="47" t="s">
        <v>13</v>
      </c>
      <c r="J9" s="48"/>
      <c r="K9" s="48"/>
      <c r="L9" s="48"/>
      <c r="M9" s="48"/>
      <c r="N9" s="48"/>
      <c r="O9" s="72"/>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70.3</v>
      </c>
      <c r="J10" s="37"/>
      <c r="K10" s="37"/>
      <c r="L10" s="37"/>
      <c r="M10" s="37"/>
      <c r="N10" s="37"/>
      <c r="O10" s="70"/>
      <c r="P10" s="60">
        <f>データ!$P$6</f>
        <v>86.92</v>
      </c>
      <c r="Q10" s="60"/>
      <c r="R10" s="60"/>
      <c r="S10" s="60"/>
      <c r="T10" s="60"/>
      <c r="U10" s="60"/>
      <c r="V10" s="60"/>
      <c r="W10" s="71">
        <f>データ!$Q$6</f>
        <v>4363</v>
      </c>
      <c r="X10" s="71"/>
      <c r="Y10" s="71"/>
      <c r="Z10" s="71"/>
      <c r="AA10" s="71"/>
      <c r="AB10" s="71"/>
      <c r="AC10" s="71"/>
      <c r="AD10" s="2"/>
      <c r="AE10" s="2"/>
      <c r="AF10" s="2"/>
      <c r="AG10" s="2"/>
      <c r="AH10" s="2"/>
      <c r="AI10" s="2"/>
      <c r="AJ10" s="2"/>
      <c r="AK10" s="2"/>
      <c r="AL10" s="71">
        <f>データ!$U$6</f>
        <v>34049</v>
      </c>
      <c r="AM10" s="71"/>
      <c r="AN10" s="71"/>
      <c r="AO10" s="71"/>
      <c r="AP10" s="71"/>
      <c r="AQ10" s="71"/>
      <c r="AR10" s="71"/>
      <c r="AS10" s="71"/>
      <c r="AT10" s="36">
        <f>データ!$V$6</f>
        <v>121.73</v>
      </c>
      <c r="AU10" s="37"/>
      <c r="AV10" s="37"/>
      <c r="AW10" s="37"/>
      <c r="AX10" s="37"/>
      <c r="AY10" s="37"/>
      <c r="AZ10" s="37"/>
      <c r="BA10" s="37"/>
      <c r="BB10" s="60">
        <f>データ!$W$6</f>
        <v>279.70999999999998</v>
      </c>
      <c r="BC10" s="60"/>
      <c r="BD10" s="60"/>
      <c r="BE10" s="60"/>
      <c r="BF10" s="60"/>
      <c r="BG10" s="60"/>
      <c r="BH10" s="60"/>
      <c r="BI10" s="60"/>
      <c r="BJ10" s="2"/>
      <c r="BK10" s="2"/>
      <c r="BL10" s="61" t="s">
        <v>21</v>
      </c>
      <c r="BM10" s="62"/>
      <c r="BN10" s="63" t="s">
        <v>22</v>
      </c>
      <c r="BO10" s="63"/>
      <c r="BP10" s="63"/>
      <c r="BQ10" s="63"/>
      <c r="BR10" s="63"/>
      <c r="BS10" s="63"/>
      <c r="BT10" s="63"/>
      <c r="BU10" s="63"/>
      <c r="BV10" s="63"/>
      <c r="BW10" s="63"/>
      <c r="BX10" s="63"/>
      <c r="BY10" s="6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38"/>
      <c r="BM60" s="39"/>
      <c r="BN60" s="39"/>
      <c r="BO60" s="39"/>
      <c r="BP60" s="39"/>
      <c r="BQ60" s="39"/>
      <c r="BR60" s="39"/>
      <c r="BS60" s="39"/>
      <c r="BT60" s="39"/>
      <c r="BU60" s="39"/>
      <c r="BV60" s="39"/>
      <c r="BW60" s="39"/>
      <c r="BX60" s="39"/>
      <c r="BY60" s="39"/>
      <c r="BZ60" s="40"/>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111</v>
      </c>
      <c r="BM66" s="55"/>
      <c r="BN66" s="55"/>
      <c r="BO66" s="55"/>
      <c r="BP66" s="55"/>
      <c r="BQ66" s="55"/>
      <c r="BR66" s="55"/>
      <c r="BS66" s="55"/>
      <c r="BT66" s="55"/>
      <c r="BU66" s="55"/>
      <c r="BV66" s="55"/>
      <c r="BW66" s="55"/>
      <c r="BX66" s="55"/>
      <c r="BY66" s="55"/>
      <c r="BZ66" s="5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Bzx1drh3RuUIZ+5az/2u1CbJPCNOJ7eG5LGQH/l2E0tfmtYCPWLf/8DqytbHPjMC0uMqg1HjbDm1o8gj5xq0w==" saltValue="Av7+q6tIQdZj29u0FPJ46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15" t="s">
        <v>52</v>
      </c>
      <c r="B4" s="17"/>
      <c r="C4" s="17"/>
      <c r="D4" s="17"/>
      <c r="E4" s="17"/>
      <c r="F4" s="17"/>
      <c r="G4" s="17"/>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52078</v>
      </c>
      <c r="D6" s="20">
        <f t="shared" si="3"/>
        <v>46</v>
      </c>
      <c r="E6" s="20">
        <f t="shared" si="3"/>
        <v>1</v>
      </c>
      <c r="F6" s="20">
        <f t="shared" si="3"/>
        <v>0</v>
      </c>
      <c r="G6" s="20">
        <f t="shared" si="3"/>
        <v>1</v>
      </c>
      <c r="H6" s="20" t="str">
        <f t="shared" si="3"/>
        <v>秋田県　湯沢市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70.3</v>
      </c>
      <c r="P6" s="21">
        <f t="shared" si="3"/>
        <v>86.92</v>
      </c>
      <c r="Q6" s="21">
        <f t="shared" si="3"/>
        <v>4363</v>
      </c>
      <c r="R6" s="21">
        <f t="shared" si="3"/>
        <v>39484</v>
      </c>
      <c r="S6" s="21">
        <f t="shared" si="3"/>
        <v>790.91</v>
      </c>
      <c r="T6" s="21">
        <f t="shared" si="3"/>
        <v>49.92</v>
      </c>
      <c r="U6" s="21">
        <f t="shared" si="3"/>
        <v>34049</v>
      </c>
      <c r="V6" s="21">
        <f t="shared" si="3"/>
        <v>121.73</v>
      </c>
      <c r="W6" s="21">
        <f t="shared" si="3"/>
        <v>279.70999999999998</v>
      </c>
      <c r="X6" s="22">
        <f>IF(X7="",NA(),X7)</f>
        <v>109.95</v>
      </c>
      <c r="Y6" s="22">
        <f t="shared" ref="Y6:AG6" si="4">IF(Y7="",NA(),Y7)</f>
        <v>111.66</v>
      </c>
      <c r="Z6" s="22">
        <f t="shared" si="4"/>
        <v>113.28</v>
      </c>
      <c r="AA6" s="22">
        <f t="shared" si="4"/>
        <v>115.07</v>
      </c>
      <c r="AB6" s="22">
        <f t="shared" si="4"/>
        <v>120.93</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177.3</v>
      </c>
      <c r="AU6" s="22">
        <f t="shared" ref="AU6:BC6" si="6">IF(AU7="",NA(),AU7)</f>
        <v>190.8</v>
      </c>
      <c r="AV6" s="22">
        <f t="shared" si="6"/>
        <v>227.87</v>
      </c>
      <c r="AW6" s="22">
        <f t="shared" si="6"/>
        <v>254.2</v>
      </c>
      <c r="AX6" s="22">
        <f t="shared" si="6"/>
        <v>293.32</v>
      </c>
      <c r="AY6" s="22">
        <f t="shared" si="6"/>
        <v>327.77</v>
      </c>
      <c r="AZ6" s="22">
        <f t="shared" si="6"/>
        <v>338.02</v>
      </c>
      <c r="BA6" s="22">
        <f t="shared" si="6"/>
        <v>345.94</v>
      </c>
      <c r="BB6" s="22">
        <f t="shared" si="6"/>
        <v>329.7</v>
      </c>
      <c r="BC6" s="22">
        <f t="shared" si="6"/>
        <v>319.99</v>
      </c>
      <c r="BD6" s="21" t="str">
        <f>IF(BD7="","",IF(BD7="-","【-】","【"&amp;SUBSTITUTE(TEXT(BD7,"#,##0.00"),"-","△")&amp;"】"))</f>
        <v>【239.69】</v>
      </c>
      <c r="BE6" s="22">
        <f>IF(BE7="",NA(),BE7)</f>
        <v>713.26</v>
      </c>
      <c r="BF6" s="22">
        <f t="shared" ref="BF6:BN6" si="7">IF(BF7="",NA(),BF7)</f>
        <v>660.54</v>
      </c>
      <c r="BG6" s="22">
        <f t="shared" si="7"/>
        <v>615.03</v>
      </c>
      <c r="BH6" s="22">
        <f t="shared" si="7"/>
        <v>586.13</v>
      </c>
      <c r="BI6" s="22">
        <f t="shared" si="7"/>
        <v>576.37</v>
      </c>
      <c r="BJ6" s="22">
        <f t="shared" si="7"/>
        <v>397.1</v>
      </c>
      <c r="BK6" s="22">
        <f t="shared" si="7"/>
        <v>379.91</v>
      </c>
      <c r="BL6" s="22">
        <f t="shared" si="7"/>
        <v>386.61</v>
      </c>
      <c r="BM6" s="22">
        <f t="shared" si="7"/>
        <v>381.56</v>
      </c>
      <c r="BN6" s="22">
        <f t="shared" si="7"/>
        <v>365.55</v>
      </c>
      <c r="BO6" s="21" t="str">
        <f>IF(BO7="","",IF(BO7="-","【-】","【"&amp;SUBSTITUTE(TEXT(BO7,"#,##0.00"),"-","△")&amp;"】"))</f>
        <v>【264.86】</v>
      </c>
      <c r="BP6" s="22">
        <f>IF(BP7="",NA(),BP7)</f>
        <v>87.81</v>
      </c>
      <c r="BQ6" s="22">
        <f t="shared" ref="BQ6:BY6" si="8">IF(BQ7="",NA(),BQ7)</f>
        <v>89.49</v>
      </c>
      <c r="BR6" s="22">
        <f t="shared" si="8"/>
        <v>86.92</v>
      </c>
      <c r="BS6" s="22">
        <f t="shared" si="8"/>
        <v>88.17</v>
      </c>
      <c r="BT6" s="22">
        <f t="shared" si="8"/>
        <v>89.88</v>
      </c>
      <c r="BU6" s="22">
        <f t="shared" si="8"/>
        <v>95.79</v>
      </c>
      <c r="BV6" s="22">
        <f t="shared" si="8"/>
        <v>98.3</v>
      </c>
      <c r="BW6" s="22">
        <f t="shared" si="8"/>
        <v>93.82</v>
      </c>
      <c r="BX6" s="22">
        <f t="shared" si="8"/>
        <v>95.04</v>
      </c>
      <c r="BY6" s="22">
        <f t="shared" si="8"/>
        <v>95.42</v>
      </c>
      <c r="BZ6" s="21" t="str">
        <f>IF(BZ7="","",IF(BZ7="-","【-】","【"&amp;SUBSTITUTE(TEXT(BZ7,"#,##0.00"),"-","△")&amp;"】"))</f>
        <v>【97.59】</v>
      </c>
      <c r="CA6" s="22">
        <f>IF(CA7="",NA(),CA7)</f>
        <v>245.87</v>
      </c>
      <c r="CB6" s="22">
        <f t="shared" ref="CB6:CJ6" si="9">IF(CB7="",NA(),CB7)</f>
        <v>242.19</v>
      </c>
      <c r="CC6" s="22">
        <f t="shared" si="9"/>
        <v>250.48</v>
      </c>
      <c r="CD6" s="22">
        <f t="shared" si="9"/>
        <v>247.49</v>
      </c>
      <c r="CE6" s="22">
        <f t="shared" si="9"/>
        <v>243.68</v>
      </c>
      <c r="CF6" s="22">
        <f t="shared" si="9"/>
        <v>171.13</v>
      </c>
      <c r="CG6" s="22">
        <f t="shared" si="9"/>
        <v>173.7</v>
      </c>
      <c r="CH6" s="22">
        <f t="shared" si="9"/>
        <v>178.94</v>
      </c>
      <c r="CI6" s="22">
        <f t="shared" si="9"/>
        <v>180.19</v>
      </c>
      <c r="CJ6" s="22">
        <f t="shared" si="9"/>
        <v>184.25</v>
      </c>
      <c r="CK6" s="21" t="str">
        <f>IF(CK7="","",IF(CK7="-","【-】","【"&amp;SUBSTITUTE(TEXT(CK7,"#,##0.00"),"-","△")&amp;"】"))</f>
        <v>【181.66】</v>
      </c>
      <c r="CL6" s="22">
        <f>IF(CL7="",NA(),CL7)</f>
        <v>47.8</v>
      </c>
      <c r="CM6" s="22">
        <f t="shared" ref="CM6:CU6" si="10">IF(CM7="",NA(),CM7)</f>
        <v>48.33</v>
      </c>
      <c r="CN6" s="22">
        <f t="shared" si="10"/>
        <v>46.95</v>
      </c>
      <c r="CO6" s="22">
        <f t="shared" si="10"/>
        <v>46.81</v>
      </c>
      <c r="CP6" s="22">
        <f t="shared" si="10"/>
        <v>45.99</v>
      </c>
      <c r="CQ6" s="22">
        <f t="shared" si="10"/>
        <v>60.12</v>
      </c>
      <c r="CR6" s="22">
        <f t="shared" si="10"/>
        <v>60.34</v>
      </c>
      <c r="CS6" s="22">
        <f t="shared" si="10"/>
        <v>59.54</v>
      </c>
      <c r="CT6" s="22">
        <f t="shared" si="10"/>
        <v>59.26</v>
      </c>
      <c r="CU6" s="22">
        <f t="shared" si="10"/>
        <v>60.44</v>
      </c>
      <c r="CV6" s="21" t="str">
        <f>IF(CV7="","",IF(CV7="-","【-】","【"&amp;SUBSTITUTE(TEXT(CV7,"#,##0.00"),"-","△")&amp;"】"))</f>
        <v>【60.21】</v>
      </c>
      <c r="CW6" s="22">
        <f>IF(CW7="",NA(),CW7)</f>
        <v>86.2</v>
      </c>
      <c r="CX6" s="22">
        <f t="shared" ref="CX6:DF6" si="11">IF(CX7="",NA(),CX7)</f>
        <v>83.86</v>
      </c>
      <c r="CY6" s="22">
        <f t="shared" si="11"/>
        <v>83.66</v>
      </c>
      <c r="CZ6" s="22">
        <f t="shared" si="11"/>
        <v>82.28</v>
      </c>
      <c r="DA6" s="22">
        <f t="shared" si="11"/>
        <v>82.48</v>
      </c>
      <c r="DB6" s="22">
        <f t="shared" si="11"/>
        <v>84.24</v>
      </c>
      <c r="DC6" s="22">
        <f t="shared" si="11"/>
        <v>84.19</v>
      </c>
      <c r="DD6" s="22">
        <f t="shared" si="11"/>
        <v>83.93</v>
      </c>
      <c r="DE6" s="22">
        <f t="shared" si="11"/>
        <v>83.84</v>
      </c>
      <c r="DF6" s="22">
        <f t="shared" si="11"/>
        <v>83.39</v>
      </c>
      <c r="DG6" s="21" t="str">
        <f>IF(DG7="","",IF(DG7="-","【-】","【"&amp;SUBSTITUTE(TEXT(DG7,"#,##0.00"),"-","△")&amp;"】"))</f>
        <v>【89.21】</v>
      </c>
      <c r="DH6" s="22">
        <f>IF(DH7="",NA(),DH7)</f>
        <v>35.79</v>
      </c>
      <c r="DI6" s="22">
        <f t="shared" ref="DI6:DQ6" si="12">IF(DI7="",NA(),DI7)</f>
        <v>38.24</v>
      </c>
      <c r="DJ6" s="22">
        <f t="shared" si="12"/>
        <v>40.74</v>
      </c>
      <c r="DK6" s="22">
        <f t="shared" si="12"/>
        <v>42.78</v>
      </c>
      <c r="DL6" s="22">
        <f t="shared" si="12"/>
        <v>44.13</v>
      </c>
      <c r="DM6" s="22">
        <f t="shared" si="12"/>
        <v>48.83</v>
      </c>
      <c r="DN6" s="22">
        <f t="shared" si="12"/>
        <v>49.96</v>
      </c>
      <c r="DO6" s="22">
        <f t="shared" si="12"/>
        <v>50.82</v>
      </c>
      <c r="DP6" s="22">
        <f t="shared" si="12"/>
        <v>51.82</v>
      </c>
      <c r="DQ6" s="22">
        <f t="shared" si="12"/>
        <v>52.53</v>
      </c>
      <c r="DR6" s="21" t="str">
        <f>IF(DR7="","",IF(DR7="-","【-】","【"&amp;SUBSTITUTE(TEXT(DR7,"#,##0.00"),"-","△")&amp;"】"))</f>
        <v>【52.41】</v>
      </c>
      <c r="DS6" s="22">
        <f>IF(DS7="",NA(),DS7)</f>
        <v>5.62</v>
      </c>
      <c r="DT6" s="22">
        <f t="shared" ref="DT6:EB6" si="13">IF(DT7="",NA(),DT7)</f>
        <v>6.32</v>
      </c>
      <c r="DU6" s="22">
        <f t="shared" si="13"/>
        <v>7.62</v>
      </c>
      <c r="DV6" s="22">
        <f t="shared" si="13"/>
        <v>7.85</v>
      </c>
      <c r="DW6" s="22">
        <f t="shared" si="13"/>
        <v>8.27</v>
      </c>
      <c r="DX6" s="22">
        <f t="shared" si="13"/>
        <v>18.18</v>
      </c>
      <c r="DY6" s="22">
        <f t="shared" si="13"/>
        <v>19.32</v>
      </c>
      <c r="DZ6" s="22">
        <f t="shared" si="13"/>
        <v>21.16</v>
      </c>
      <c r="EA6" s="22">
        <f t="shared" si="13"/>
        <v>22.72</v>
      </c>
      <c r="EB6" s="22">
        <f t="shared" si="13"/>
        <v>24.16</v>
      </c>
      <c r="EC6" s="21" t="str">
        <f>IF(EC7="","",IF(EC7="-","【-】","【"&amp;SUBSTITUTE(TEXT(EC7,"#,##0.00"),"-","△")&amp;"】"))</f>
        <v>【26.78】</v>
      </c>
      <c r="ED6" s="22">
        <f>IF(ED7="",NA(),ED7)</f>
        <v>0.4</v>
      </c>
      <c r="EE6" s="22">
        <f t="shared" ref="EE6:EM6" si="14">IF(EE7="",NA(),EE7)</f>
        <v>0.53</v>
      </c>
      <c r="EF6" s="22">
        <f t="shared" si="14"/>
        <v>0.19</v>
      </c>
      <c r="EG6" s="22">
        <f t="shared" si="14"/>
        <v>0.33</v>
      </c>
      <c r="EH6" s="22">
        <f t="shared" si="14"/>
        <v>0.45</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52078</v>
      </c>
      <c r="D7" s="24">
        <v>46</v>
      </c>
      <c r="E7" s="24">
        <v>1</v>
      </c>
      <c r="F7" s="24">
        <v>0</v>
      </c>
      <c r="G7" s="24">
        <v>1</v>
      </c>
      <c r="H7" s="24" t="s">
        <v>92</v>
      </c>
      <c r="I7" s="24" t="s">
        <v>93</v>
      </c>
      <c r="J7" s="24" t="s">
        <v>94</v>
      </c>
      <c r="K7" s="24" t="s">
        <v>95</v>
      </c>
      <c r="L7" s="24" t="s">
        <v>96</v>
      </c>
      <c r="M7" s="24" t="s">
        <v>97</v>
      </c>
      <c r="N7" s="25" t="s">
        <v>98</v>
      </c>
      <c r="O7" s="25">
        <v>70.3</v>
      </c>
      <c r="P7" s="25">
        <v>86.92</v>
      </c>
      <c r="Q7" s="25">
        <v>4363</v>
      </c>
      <c r="R7" s="25">
        <v>39484</v>
      </c>
      <c r="S7" s="25">
        <v>790.91</v>
      </c>
      <c r="T7" s="25">
        <v>49.92</v>
      </c>
      <c r="U7" s="25">
        <v>34049</v>
      </c>
      <c r="V7" s="25">
        <v>121.73</v>
      </c>
      <c r="W7" s="25">
        <v>279.70999999999998</v>
      </c>
      <c r="X7" s="25">
        <v>109.95</v>
      </c>
      <c r="Y7" s="25">
        <v>111.66</v>
      </c>
      <c r="Z7" s="25">
        <v>113.28</v>
      </c>
      <c r="AA7" s="25">
        <v>115.07</v>
      </c>
      <c r="AB7" s="25">
        <v>120.93</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177.3</v>
      </c>
      <c r="AU7" s="25">
        <v>190.8</v>
      </c>
      <c r="AV7" s="25">
        <v>227.87</v>
      </c>
      <c r="AW7" s="25">
        <v>254.2</v>
      </c>
      <c r="AX7" s="25">
        <v>293.32</v>
      </c>
      <c r="AY7" s="25">
        <v>327.77</v>
      </c>
      <c r="AZ7" s="25">
        <v>338.02</v>
      </c>
      <c r="BA7" s="25">
        <v>345.94</v>
      </c>
      <c r="BB7" s="25">
        <v>329.7</v>
      </c>
      <c r="BC7" s="25">
        <v>319.99</v>
      </c>
      <c r="BD7" s="25">
        <v>239.69</v>
      </c>
      <c r="BE7" s="25">
        <v>713.26</v>
      </c>
      <c r="BF7" s="25">
        <v>660.54</v>
      </c>
      <c r="BG7" s="25">
        <v>615.03</v>
      </c>
      <c r="BH7" s="25">
        <v>586.13</v>
      </c>
      <c r="BI7" s="25">
        <v>576.37</v>
      </c>
      <c r="BJ7" s="25">
        <v>397.1</v>
      </c>
      <c r="BK7" s="25">
        <v>379.91</v>
      </c>
      <c r="BL7" s="25">
        <v>386.61</v>
      </c>
      <c r="BM7" s="25">
        <v>381.56</v>
      </c>
      <c r="BN7" s="25">
        <v>365.55</v>
      </c>
      <c r="BO7" s="25">
        <v>264.86</v>
      </c>
      <c r="BP7" s="25">
        <v>87.81</v>
      </c>
      <c r="BQ7" s="25">
        <v>89.49</v>
      </c>
      <c r="BR7" s="25">
        <v>86.92</v>
      </c>
      <c r="BS7" s="25">
        <v>88.17</v>
      </c>
      <c r="BT7" s="25">
        <v>89.88</v>
      </c>
      <c r="BU7" s="25">
        <v>95.79</v>
      </c>
      <c r="BV7" s="25">
        <v>98.3</v>
      </c>
      <c r="BW7" s="25">
        <v>93.82</v>
      </c>
      <c r="BX7" s="25">
        <v>95.04</v>
      </c>
      <c r="BY7" s="25">
        <v>95.42</v>
      </c>
      <c r="BZ7" s="25">
        <v>97.59</v>
      </c>
      <c r="CA7" s="25">
        <v>245.87</v>
      </c>
      <c r="CB7" s="25">
        <v>242.19</v>
      </c>
      <c r="CC7" s="25">
        <v>250.48</v>
      </c>
      <c r="CD7" s="25">
        <v>247.49</v>
      </c>
      <c r="CE7" s="25">
        <v>243.68</v>
      </c>
      <c r="CF7" s="25">
        <v>171.13</v>
      </c>
      <c r="CG7" s="25">
        <v>173.7</v>
      </c>
      <c r="CH7" s="25">
        <v>178.94</v>
      </c>
      <c r="CI7" s="25">
        <v>180.19</v>
      </c>
      <c r="CJ7" s="25">
        <v>184.25</v>
      </c>
      <c r="CK7" s="25">
        <v>181.66</v>
      </c>
      <c r="CL7" s="25">
        <v>47.8</v>
      </c>
      <c r="CM7" s="25">
        <v>48.33</v>
      </c>
      <c r="CN7" s="25">
        <v>46.95</v>
      </c>
      <c r="CO7" s="25">
        <v>46.81</v>
      </c>
      <c r="CP7" s="25">
        <v>45.99</v>
      </c>
      <c r="CQ7" s="25">
        <v>60.12</v>
      </c>
      <c r="CR7" s="25">
        <v>60.34</v>
      </c>
      <c r="CS7" s="25">
        <v>59.54</v>
      </c>
      <c r="CT7" s="25">
        <v>59.26</v>
      </c>
      <c r="CU7" s="25">
        <v>60.44</v>
      </c>
      <c r="CV7" s="25">
        <v>60.21</v>
      </c>
      <c r="CW7" s="25">
        <v>86.2</v>
      </c>
      <c r="CX7" s="25">
        <v>83.86</v>
      </c>
      <c r="CY7" s="25">
        <v>83.66</v>
      </c>
      <c r="CZ7" s="25">
        <v>82.28</v>
      </c>
      <c r="DA7" s="25">
        <v>82.48</v>
      </c>
      <c r="DB7" s="25">
        <v>84.24</v>
      </c>
      <c r="DC7" s="25">
        <v>84.19</v>
      </c>
      <c r="DD7" s="25">
        <v>83.93</v>
      </c>
      <c r="DE7" s="25">
        <v>83.84</v>
      </c>
      <c r="DF7" s="25">
        <v>83.39</v>
      </c>
      <c r="DG7" s="25">
        <v>89.21</v>
      </c>
      <c r="DH7" s="25">
        <v>35.79</v>
      </c>
      <c r="DI7" s="25">
        <v>38.24</v>
      </c>
      <c r="DJ7" s="25">
        <v>40.74</v>
      </c>
      <c r="DK7" s="25">
        <v>42.78</v>
      </c>
      <c r="DL7" s="25">
        <v>44.13</v>
      </c>
      <c r="DM7" s="25">
        <v>48.83</v>
      </c>
      <c r="DN7" s="25">
        <v>49.96</v>
      </c>
      <c r="DO7" s="25">
        <v>50.82</v>
      </c>
      <c r="DP7" s="25">
        <v>51.82</v>
      </c>
      <c r="DQ7" s="25">
        <v>52.53</v>
      </c>
      <c r="DR7" s="25">
        <v>52.41</v>
      </c>
      <c r="DS7" s="25">
        <v>5.62</v>
      </c>
      <c r="DT7" s="25">
        <v>6.32</v>
      </c>
      <c r="DU7" s="25">
        <v>7.62</v>
      </c>
      <c r="DV7" s="25">
        <v>7.85</v>
      </c>
      <c r="DW7" s="25">
        <v>8.27</v>
      </c>
      <c r="DX7" s="25">
        <v>18.18</v>
      </c>
      <c r="DY7" s="25">
        <v>19.32</v>
      </c>
      <c r="DZ7" s="25">
        <v>21.16</v>
      </c>
      <c r="EA7" s="25">
        <v>22.72</v>
      </c>
      <c r="EB7" s="25">
        <v>24.16</v>
      </c>
      <c r="EC7" s="25">
        <v>26.78</v>
      </c>
      <c r="ED7" s="25">
        <v>0.4</v>
      </c>
      <c r="EE7" s="25">
        <v>0.53</v>
      </c>
      <c r="EF7" s="25">
        <v>0.19</v>
      </c>
      <c r="EG7" s="25">
        <v>0.33</v>
      </c>
      <c r="EH7" s="25">
        <v>0.45</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106</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和弥</cp:lastModifiedBy>
  <cp:lastPrinted>2026-01-19T01:43:07Z</cp:lastPrinted>
  <dcterms:created xsi:type="dcterms:W3CDTF">2025-12-12T09:11:40Z</dcterms:created>
  <dcterms:modified xsi:type="dcterms:W3CDTF">2026-01-19T01:46:13Z</dcterms:modified>
  <cp:category/>
</cp:coreProperties>
</file>