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プロジェクト\055_上下水道料金徴収等業務\15決算・監査\R06経営比較分析表\20260115_公営企業に係る「経営比較分析表」の分析・公表について（依頼）\02財政班へ提出\"/>
    </mc:Choice>
  </mc:AlternateContent>
  <xr:revisionPtr revIDLastSave="0" documentId="13_ncr:1_{1A37F350-C0B8-475C-A340-97BFFDECE171}" xr6:coauthVersionLast="47" xr6:coauthVersionMax="47" xr10:uidLastSave="{00000000-0000-0000-0000-000000000000}"/>
  <workbookProtection workbookAlgorithmName="SHA-512" workbookHashValue="tNW/PNHXH7vfxuEzYUhXcLcdeOX67yXsszc4amB8Va3V+3MMaEWiH5IZ6UIluv+ukKXtKtAhCg+Nn8GGOZ+Vnw==" workbookSaltValue="cCraE6TBBhTm6TlmXD82B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BB10" i="4"/>
  <c r="AT10" i="4"/>
  <c r="AT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<sst xmlns="http://schemas.openxmlformats.org/spreadsheetml/2006/main" count="231" uniqueCount="117">
  <si>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</si>
  <si>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</si>
  <si>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</si>
  <si>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</si>
  <si>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</si>
  <si>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</si>
  <si>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</si>
  <si>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</si>
  <si>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</si>
  <si>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</si>
  <si>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</si>
  <si>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</si>
  <si>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</si>
  <si>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</si>
  <si>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</si>
  <si>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</si>
  <si>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</si>
  <si>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</si>
  <si>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</si>
  <si>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</si>
  <si>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</si>
  <si>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</si>
  <si>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</si>
  <si>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</si>
  <si>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</si>
  <si>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</si>
  <si>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</si>
  <si>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</si>
  <si>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</si>
  <si>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</si>
  <si>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</si>
  <si>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</si>
  <si>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</si>
  <si>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</si>
  <si>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</si>
  <si>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</si>
  <si>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</si>
  <si>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</si>
  <si>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</si>
  <si>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</si>
  <si>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</si>
  <si>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</si>
  <si>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</si>
  <si>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</si>
  <si>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</si>
  <si>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</si>
  <si>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</si>
  <si>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</si>
  <si>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</si>
  <si>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</si>
  <si>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</si>
  <si>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</si>
  <si>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</si>
  <si>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</si>
  <si>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</si>
  <si>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</si>
  <si>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</si>
  <si>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</si>
  <si>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</si>
  <si>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</si>
  <si>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</si>
  <si>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</si>
  <si>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</si>
  <si>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</si>
  <si>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</si>
  <si>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</si>
  <si>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</si>
  <si>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</si>
  <si>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</si>
  <si>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</si>
  <si>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</si>
  <si>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</si>
  <si>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</si>
  <si>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</si>
  <si>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</si>
  <si>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</si>
  <si>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</si>
  <si>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</si>
  <si>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</si>
  <si>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</si>
  <si>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</si>
  <si>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</si>
  <si>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</si>
  <si>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</si>
  <si>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</si>
  <si>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</si>
  <si>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</si>
  <si>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</si>
  <si>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</si>
  <si>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</si>
  <si>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</si>
  <si>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</si>
  <si>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</si>
  <si>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</si>
  <si>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</si>
  <si>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</si>
  <si>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湯沢市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</si>
  <si>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</si>
  <si>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</si>
  <si>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</si>
  <si>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</si>
  <si>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</si>
  <si>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</si>
  <si>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</si>
  <si>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</si>
  <si>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</si>
  <si>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</si>
  <si>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</si>
  <si>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</si>
  <si>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</si>
  <si>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</si>
  <si>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</si>
  <si>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</si>
  <si>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</si>
  <si>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0"/>
        <rFont val="ＭＳ ゴシック"/>
        <family val="3"/>
        <charset val="128"/>
      </rPr>
      <t xml:space="preserve">
①経常収支比率については、100％以上であることから単年度収支が黒字であることを示しています。
</t>
    </r>
    <r>
      <rPr>
        <sz val="10"/>
        <color theme="1"/>
        <rFont val="ＭＳ ゴシック"/>
        <family val="3"/>
        <charset val="128"/>
      </rPr>
      <t xml:space="preserve">
③流動比率については、100％以上であることから、１年以内に支払うべき債務を賄うことができています。
</t>
    </r>
    <r>
      <rPr>
        <sz val="10"/>
        <rFont val="ＭＳ ゴシック"/>
        <family val="3"/>
        <charset val="128"/>
      </rPr>
      <t>④企業債残高対事業規模比率については、事業規模に対して使用料水準が低いため全額一般会計の負担となることから、類似団体と比較し大幅に低い数値となっています。
⑤経費回収率については、100％を下回っており、使用料で回収すべき経費をすべて使用料で賄えず、一般会計繰入金に依存しています。
⑥汚水処理原価については、類似団体平均を下回っており、また、人口減少により使用料収入の減少が見込まれることから、費用の削減はもとより適正規模の更新など投資の効率化を検討する必要があります。</t>
    </r>
    <r>
      <rPr>
        <sz val="10"/>
        <color rgb="FFFF0000"/>
        <rFont val="ＭＳ ゴシック"/>
        <family val="3"/>
        <charset val="128"/>
      </rPr>
      <t xml:space="preserve">
</t>
    </r>
    <r>
      <rPr>
        <sz val="10"/>
        <color theme="1"/>
        <rFont val="ＭＳ ゴシック"/>
        <family val="3"/>
        <charset val="128"/>
      </rPr>
      <t xml:space="preserve">
⑦施設利用率については、類似団体と比較すると同程度となっているものの、50％を下回っています。今後、施設の更新等を計画するにあたり、適正規模等の検証が必要と考えられます。
⑧水洗化率については、類似団体と比較して低い状況にあります。今後、処理区域内人口が減少されることが想定されるなかで、これまでと同様、加入促進等の取組が必要と考えられます。</t>
    </r>
    <rPh sb="65" eb="67">
      <t>イジョウ</t>
    </rPh>
    <rPh sb="76" eb="77">
      <t>ネン</t>
    </rPh>
    <rPh sb="77" eb="79">
      <t>イナイ</t>
    </rPh>
    <rPh sb="80" eb="82">
      <t>シハラ</t>
    </rPh>
    <rPh sb="85" eb="87">
      <t>サイム</t>
    </rPh>
    <rPh sb="88" eb="89">
      <t>マカナ</t>
    </rPh>
    <rPh sb="263" eb="265">
      <t>ヘイキン</t>
    </rPh>
    <rPh sb="266" eb="268">
      <t>シタマワ</t>
    </rPh>
    <rPh sb="381" eb="383">
      <t>シタマワ</t>
    </rPh>
    <rPh sb="492" eb="494">
      <t>ドウヨウ</t>
    </rPh>
    <phoneticPr fontId="4"/>
  </si>
  <si>
    <r>
      <t>①有形固定資産減価償却率については、類似団体と比較しても低い数値となっていますが、今後はさらに資産の老朽化は進行していくことから、計画的な施設の長寿命化や更新が必要となります。
②管渠老朽化率については、法定</t>
    </r>
    <r>
      <rPr>
        <sz val="10"/>
        <rFont val="ＭＳ ゴシック"/>
        <family val="3"/>
        <charset val="128"/>
      </rPr>
      <t>耐用</t>
    </r>
    <r>
      <rPr>
        <sz val="10"/>
        <color theme="1"/>
        <rFont val="ＭＳ ゴシック"/>
        <family val="3"/>
        <charset val="128"/>
      </rPr>
      <t>年数を超えた管渠がないため算出されません。
③管渠改善率については、管渠更新を行っていないため算出されません。</t>
    </r>
    <rPh sb="11" eb="12">
      <t>リツ</t>
    </rPh>
    <rPh sb="105" eb="107">
      <t>タイヨウ</t>
    </rPh>
    <phoneticPr fontId="4"/>
  </si>
  <si>
    <r>
      <t>　経常収支比率が100％を超えていますが、経費回収率が100％を下回っていることから、経営改善の取組が必要です。
　これまで包括的民間委託を実施していますが、引き続き民間活用により、経費節減や安定したサービスの提供を目指します。また、大口需要家に対する加入活動や未水洗化家屋に対する普及啓発活動を強化し使用料収入の増加に努めるとともに、滞納対策を強化し収納率の向上を</t>
    </r>
    <r>
      <rPr>
        <sz val="10"/>
        <rFont val="ＭＳ ゴシック"/>
        <family val="3"/>
        <charset val="128"/>
      </rPr>
      <t>目指します。</t>
    </r>
    <r>
      <rPr>
        <sz val="10"/>
        <color theme="1"/>
        <rFont val="ＭＳ ゴシック"/>
        <family val="3"/>
        <charset val="128"/>
      </rPr>
      <t xml:space="preserve">　　
　今後も持続可能なサービスを提供していくためには、効率的な施設管理手法を検討、実施していくとともに、施設の長寿命化や更新にあたっては、施設規模の適正化及び投資の平準化を図りながら進める必要があります。
</t>
    </r>
    <rPh sb="264" eb="267">
      <t>テキセイカ</t>
    </rPh>
    <rPh sb="267" eb="268">
      <t>オヨ</t>
    </rPh>
    <rPh sb="276" eb="277">
      <t>ハカ</t>
    </rPh>
    <rPh sb="281" eb="282">
      <t>スス</t>
    </rPh>
    <rPh sb="284" eb="2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</si>
</sst>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
      <sz val="10"/>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33-4236-9100-28C402FC2C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7133-4236-9100-28C402FC2C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41.71</c:v>
                </c:pt>
                <c:pt idx="1">
                  <c:v>40.96</c:v>
                </c:pt>
                <c:pt idx="2">
                  <c:v>42.02</c:v>
                </c:pt>
                <c:pt idx="3">
                  <c:v>38.29</c:v>
                </c:pt>
                <c:pt idx="4">
                  <c:v>41.54</c:v>
                </c:pt>
              </c:numCache>
            </c:numRef>
          </c:val>
          <c:extLst>
            <c:ext xmlns:c16="http://schemas.microsoft.com/office/drawing/2014/chart" uri="{C3380CC4-5D6E-409C-BE32-E72D297353CC}">
              <c16:uniqueId val="{00000000-C027-4702-9117-C69DFCDE322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C027-4702-9117-C69DFCDE322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64.7</c:v>
                </c:pt>
                <c:pt idx="1">
                  <c:v>66.150000000000006</c:v>
                </c:pt>
                <c:pt idx="2">
                  <c:v>66.69</c:v>
                </c:pt>
                <c:pt idx="3">
                  <c:v>67.7</c:v>
                </c:pt>
                <c:pt idx="4">
                  <c:v>66.39</c:v>
                </c:pt>
              </c:numCache>
            </c:numRef>
          </c:val>
          <c:extLst>
            <c:ext xmlns:c16="http://schemas.microsoft.com/office/drawing/2014/chart" uri="{C3380CC4-5D6E-409C-BE32-E72D297353CC}">
              <c16:uniqueId val="{00000000-A94B-41B6-956F-AA2E394D48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94B-41B6-956F-AA2E394D48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107.43</c:v>
                </c:pt>
                <c:pt idx="1">
                  <c:v>106.01</c:v>
                </c:pt>
                <c:pt idx="2">
                  <c:v>108.8</c:v>
                </c:pt>
                <c:pt idx="3">
                  <c:v>117.55</c:v>
                </c:pt>
                <c:pt idx="4">
                  <c:v>109.2</c:v>
                </c:pt>
              </c:numCache>
            </c:numRef>
          </c:val>
          <c:extLst>
            <c:ext xmlns:c16="http://schemas.microsoft.com/office/drawing/2014/chart" uri="{C3380CC4-5D6E-409C-BE32-E72D297353CC}">
              <c16:uniqueId val="{00000000-6D60-4AFC-B385-613494E561B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6D60-4AFC-B385-613494E561B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c:v>
                </c:pt>
                <c:pt idx="1">
                  <c:v>7.99</c:v>
                </c:pt>
                <c:pt idx="2">
                  <c:v>11.77</c:v>
                </c:pt>
                <c:pt idx="3">
                  <c:v>15.05</c:v>
                </c:pt>
                <c:pt idx="4">
                  <c:v>18.149999999999999</c:v>
                </c:pt>
              </c:numCache>
            </c:numRef>
          </c:val>
          <c:extLst>
            <c:ext xmlns:c16="http://schemas.microsoft.com/office/drawing/2014/chart" uri="{C3380CC4-5D6E-409C-BE32-E72D297353CC}">
              <c16:uniqueId val="{00000000-875E-443F-9C4F-E55550B94A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875E-443F-9C4F-E55550B94A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6DE-4469-942C-8967487185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76DE-4469-942C-8967487185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0B-4541-82EC-FF0A9D6BDC3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E0B-4541-82EC-FF0A9D6BDC3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50.46</c:v>
                </c:pt>
                <c:pt idx="1">
                  <c:v>67.14</c:v>
                </c:pt>
                <c:pt idx="2">
                  <c:v>74.989999999999995</c:v>
                </c:pt>
                <c:pt idx="3">
                  <c:v>116.85</c:v>
                </c:pt>
                <c:pt idx="4">
                  <c:v>115.72</c:v>
                </c:pt>
              </c:numCache>
            </c:numRef>
          </c:val>
          <c:extLst>
            <c:ext xmlns:c16="http://schemas.microsoft.com/office/drawing/2014/chart" uri="{C3380CC4-5D6E-409C-BE32-E72D297353CC}">
              <c16:uniqueId val="{00000000-73C6-4958-B3C6-FC6A0C09725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3C6-4958-B3C6-FC6A0C09725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0.02</c:v>
                </c:pt>
                <c:pt idx="4" formatCode="#,##0.00;&quot;△&quot;#,##0.00;&quot;-&quot;">
                  <c:v>2.98</c:v>
                </c:pt>
              </c:numCache>
            </c:numRef>
          </c:val>
          <c:extLst>
            <c:ext xmlns:c16="http://schemas.microsoft.com/office/drawing/2014/chart" uri="{C3380CC4-5D6E-409C-BE32-E72D297353CC}">
              <c16:uniqueId val="{00000000-AAEC-48CA-81B0-1F1B8554F8A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AAEC-48CA-81B0-1F1B8554F8A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88.06</c:v>
                </c:pt>
                <c:pt idx="1">
                  <c:v>91.09</c:v>
                </c:pt>
                <c:pt idx="2">
                  <c:v>75.42</c:v>
                </c:pt>
                <c:pt idx="3">
                  <c:v>45.02</c:v>
                </c:pt>
                <c:pt idx="4">
                  <c:v>52.79</c:v>
                </c:pt>
              </c:numCache>
            </c:numRef>
          </c:val>
          <c:extLst>
            <c:ext xmlns:c16="http://schemas.microsoft.com/office/drawing/2014/chart" uri="{C3380CC4-5D6E-409C-BE32-E72D297353CC}">
              <c16:uniqueId val="{00000000-AA5B-4B3A-B40D-1106A2C68F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AA5B-4B3A-B40D-1106A2C68F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265.62</c:v>
                </c:pt>
                <c:pt idx="1">
                  <c:v>258.27</c:v>
                </c:pt>
                <c:pt idx="2">
                  <c:v>328.13</c:v>
                </c:pt>
                <c:pt idx="3">
                  <c:v>491.36</c:v>
                </c:pt>
                <c:pt idx="4">
                  <c:v>402.78</c:v>
                </c:pt>
              </c:numCache>
            </c:numRef>
          </c:val>
          <c:extLst>
            <c:ext xmlns:c16="http://schemas.microsoft.com/office/drawing/2014/chart" uri="{C3380CC4-5D6E-409C-BE32-E72D297353CC}">
              <c16:uniqueId val="{00000000-CA29-40B7-A912-204B20936D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CA29-40B7-A912-204B20936D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湯沢市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39484</v>
      </c>
      <c r="AM8" s="36"/>
      <c r="AN8" s="36"/>
      <c r="AO8" s="36"/>
      <c r="AP8" s="36"/>
      <c r="AQ8" s="36"/>
      <c r="AR8" s="36"/>
      <c r="AS8" s="36"/>
      <c r="AT8" s="37">
        <f>データ!T6</f>
        <v>790.91</v>
      </c>
      <c r="AU8" s="37"/>
      <c r="AV8" s="37"/>
      <c r="AW8" s="37"/>
      <c r="AX8" s="37"/>
      <c r="AY8" s="37"/>
      <c r="AZ8" s="37"/>
      <c r="BA8" s="37"/>
      <c r="BB8" s="37">
        <f>データ!U6</f>
        <v>49.92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64.47</v>
      </c>
      <c r="J10" s="37"/>
      <c r="K10" s="37"/>
      <c r="L10" s="37"/>
      <c r="M10" s="37"/>
      <c r="N10" s="37"/>
      <c r="O10" s="37"/>
      <c r="P10" s="37">
        <f>データ!P6</f>
        <v>13.59</v>
      </c>
      <c r="Q10" s="37"/>
      <c r="R10" s="37"/>
      <c r="S10" s="37"/>
      <c r="T10" s="37"/>
      <c r="U10" s="37"/>
      <c r="V10" s="37"/>
      <c r="W10" s="37">
        <f>データ!Q6</f>
        <v>103.86</v>
      </c>
      <c r="X10" s="37"/>
      <c r="Y10" s="37"/>
      <c r="Z10" s="37"/>
      <c r="AA10" s="37"/>
      <c r="AB10" s="37"/>
      <c r="AC10" s="37"/>
      <c r="AD10" s="36">
        <f>データ!R6</f>
        <v>3763</v>
      </c>
      <c r="AE10" s="36"/>
      <c r="AF10" s="36"/>
      <c r="AG10" s="36"/>
      <c r="AH10" s="36"/>
      <c r="AI10" s="36"/>
      <c r="AJ10" s="36"/>
      <c r="AK10" s="2"/>
      <c r="AL10" s="36">
        <f>データ!V6</f>
        <v>5323</v>
      </c>
      <c r="AM10" s="36"/>
      <c r="AN10" s="36"/>
      <c r="AO10" s="36"/>
      <c r="AP10" s="36"/>
      <c r="AQ10" s="36"/>
      <c r="AR10" s="36"/>
      <c r="AS10" s="36"/>
      <c r="AT10" s="37">
        <f>データ!W6</f>
        <v>2.4700000000000002</v>
      </c>
      <c r="AU10" s="37"/>
      <c r="AV10" s="37"/>
      <c r="AW10" s="37"/>
      <c r="AX10" s="37"/>
      <c r="AY10" s="37"/>
      <c r="AZ10" s="37"/>
      <c r="BA10" s="37"/>
      <c r="BB10" s="37">
        <f>データ!X6</f>
        <v>2155.06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eYUqsC8/t4kuT2s4xyNSfgJIIOPjnNYwPvo7s7Q5HpUvYh0QOPk8xoT2NpyeiBzVA2h3GF9nCLJ5OzwSBpqTyg==" saltValue="7wj0qrW+LjIdgvb8JZr9a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52078</v>
      </c>
      <c r="D6" s="19">
        <f t="shared" si="3"/>
        <v>46</v>
      </c>
      <c r="E6" s="19">
        <f t="shared" si="3"/>
        <v>17</v>
      </c>
      <c r="F6" s="19">
        <f t="shared" si="3"/>
        <v>4</v>
      </c>
      <c r="G6" s="19">
        <f t="shared" si="3"/>
        <v>0</v>
      </c>
      <c r="H6" s="19" t="str">
        <f t="shared" si="3"/>
        <v>秋田県　湯沢市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64.47</v>
      </c>
      <c r="P6" s="20">
        <f t="shared" si="3"/>
        <v>13.59</v>
      </c>
      <c r="Q6" s="20">
        <f t="shared" si="3"/>
        <v>103.86</v>
      </c>
      <c r="R6" s="20">
        <f t="shared" si="3"/>
        <v>3763</v>
      </c>
      <c r="S6" s="20">
        <f t="shared" si="3"/>
        <v>39484</v>
      </c>
      <c r="T6" s="20">
        <f t="shared" si="3"/>
        <v>790.91</v>
      </c>
      <c r="U6" s="20">
        <f t="shared" si="3"/>
        <v>49.92</v>
      </c>
      <c r="V6" s="20">
        <f t="shared" si="3"/>
        <v>5323</v>
      </c>
      <c r="W6" s="20">
        <f t="shared" si="3"/>
        <v>2.4700000000000002</v>
      </c>
      <c r="X6" s="20">
        <f t="shared" si="3"/>
        <v>2155.06</v>
      </c>
      <c r="Y6" s="21">
        <f>IF(Y7="",NA(),Y7)</f>
        <v>107.43</v>
      </c>
      <c r="Z6" s="21">
        <f t="shared" ref="Z6:AH6" si="4">IF(Z7="",NA(),Z7)</f>
        <v>106.01</v>
      </c>
      <c r="AA6" s="21">
        <f t="shared" si="4"/>
        <v>108.8</v>
      </c>
      <c r="AB6" s="21">
        <f t="shared" si="4"/>
        <v>117.55</v>
      </c>
      <c r="AC6" s="21">
        <f t="shared" si="4"/>
        <v>109.2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50.46</v>
      </c>
      <c r="AV6" s="21">
        <f t="shared" ref="AV6:BD6" si="6">IF(AV7="",NA(),AV7)</f>
        <v>67.14</v>
      </c>
      <c r="AW6" s="21">
        <f t="shared" si="6"/>
        <v>74.989999999999995</v>
      </c>
      <c r="AX6" s="21">
        <f t="shared" si="6"/>
        <v>116.85</v>
      </c>
      <c r="AY6" s="21">
        <f t="shared" si="6"/>
        <v>115.72</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1">
        <f t="shared" si="7"/>
        <v>0.02</v>
      </c>
      <c r="BJ6" s="21">
        <f t="shared" si="7"/>
        <v>2.98</v>
      </c>
      <c r="BK6" s="21">
        <f t="shared" si="7"/>
        <v>1258.43</v>
      </c>
      <c r="BL6" s="21">
        <f t="shared" si="7"/>
        <v>1163.75</v>
      </c>
      <c r="BM6" s="21">
        <f t="shared" si="7"/>
        <v>1195.47</v>
      </c>
      <c r="BN6" s="21">
        <f t="shared" si="7"/>
        <v>1168.69</v>
      </c>
      <c r="BO6" s="21">
        <f t="shared" si="7"/>
        <v>1142.44</v>
      </c>
      <c r="BP6" s="20" t="str">
        <f>IF(BP7="","",IF(BP7="-","【-】","【"&amp;SUBSTITUTE(TEXT(BP7,"#,##0.00"),"-","△")&amp;"】"))</f>
        <v>【1,099.15】</v>
      </c>
      <c r="BQ6" s="21">
        <f>IF(BQ7="",NA(),BQ7)</f>
        <v>88.06</v>
      </c>
      <c r="BR6" s="21">
        <f t="shared" ref="BR6:BZ6" si="8">IF(BR7="",NA(),BR7)</f>
        <v>91.09</v>
      </c>
      <c r="BS6" s="21">
        <f t="shared" si="8"/>
        <v>75.42</v>
      </c>
      <c r="BT6" s="21">
        <f t="shared" si="8"/>
        <v>45.02</v>
      </c>
      <c r="BU6" s="21">
        <f t="shared" si="8"/>
        <v>52.79</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265.62</v>
      </c>
      <c r="CC6" s="21">
        <f t="shared" ref="CC6:CK6" si="9">IF(CC7="",NA(),CC7)</f>
        <v>258.27</v>
      </c>
      <c r="CD6" s="21">
        <f t="shared" si="9"/>
        <v>328.13</v>
      </c>
      <c r="CE6" s="21">
        <f t="shared" si="9"/>
        <v>491.36</v>
      </c>
      <c r="CF6" s="21">
        <f t="shared" si="9"/>
        <v>402.78</v>
      </c>
      <c r="CG6" s="21">
        <f t="shared" si="9"/>
        <v>224.88</v>
      </c>
      <c r="CH6" s="21">
        <f t="shared" si="9"/>
        <v>228.64</v>
      </c>
      <c r="CI6" s="21">
        <f t="shared" si="9"/>
        <v>239.46</v>
      </c>
      <c r="CJ6" s="21">
        <f t="shared" si="9"/>
        <v>233.15</v>
      </c>
      <c r="CK6" s="21">
        <f t="shared" si="9"/>
        <v>252.17</v>
      </c>
      <c r="CL6" s="20" t="str">
        <f>IF(CL7="","",IF(CL7="-","【-】","【"&amp;SUBSTITUTE(TEXT(CL7,"#,##0.00"),"-","△")&amp;"】"))</f>
        <v>【225.78】</v>
      </c>
      <c r="CM6" s="21">
        <f>IF(CM7="",NA(),CM7)</f>
        <v>41.71</v>
      </c>
      <c r="CN6" s="21">
        <f t="shared" ref="CN6:CV6" si="10">IF(CN7="",NA(),CN7)</f>
        <v>40.96</v>
      </c>
      <c r="CO6" s="21">
        <f t="shared" si="10"/>
        <v>42.02</v>
      </c>
      <c r="CP6" s="21">
        <f t="shared" si="10"/>
        <v>38.29</v>
      </c>
      <c r="CQ6" s="21">
        <f t="shared" si="10"/>
        <v>41.54</v>
      </c>
      <c r="CR6" s="21">
        <f t="shared" si="10"/>
        <v>42.4</v>
      </c>
      <c r="CS6" s="21">
        <f t="shared" si="10"/>
        <v>42.28</v>
      </c>
      <c r="CT6" s="21">
        <f t="shared" si="10"/>
        <v>41.06</v>
      </c>
      <c r="CU6" s="21">
        <f t="shared" si="10"/>
        <v>42.09</v>
      </c>
      <c r="CV6" s="21">
        <f t="shared" si="10"/>
        <v>42.15</v>
      </c>
      <c r="CW6" s="20" t="str">
        <f>IF(CW7="","",IF(CW7="-","【-】","【"&amp;SUBSTITUTE(TEXT(CW7,"#,##0.00"),"-","△")&amp;"】"))</f>
        <v>【43.17】</v>
      </c>
      <c r="CX6" s="21">
        <f>IF(CX7="",NA(),CX7)</f>
        <v>64.7</v>
      </c>
      <c r="CY6" s="21">
        <f t="shared" ref="CY6:DG6" si="11">IF(CY7="",NA(),CY7)</f>
        <v>66.150000000000006</v>
      </c>
      <c r="CZ6" s="21">
        <f t="shared" si="11"/>
        <v>66.69</v>
      </c>
      <c r="DA6" s="21">
        <f t="shared" si="11"/>
        <v>67.7</v>
      </c>
      <c r="DB6" s="21">
        <f t="shared" si="11"/>
        <v>66.39</v>
      </c>
      <c r="DC6" s="21">
        <f t="shared" si="11"/>
        <v>84.19</v>
      </c>
      <c r="DD6" s="21">
        <f t="shared" si="11"/>
        <v>84.34</v>
      </c>
      <c r="DE6" s="21">
        <f t="shared" si="11"/>
        <v>84.34</v>
      </c>
      <c r="DF6" s="21">
        <f t="shared" si="11"/>
        <v>84.73</v>
      </c>
      <c r="DG6" s="21">
        <f t="shared" si="11"/>
        <v>84.21</v>
      </c>
      <c r="DH6" s="20" t="str">
        <f>IF(DH7="","",IF(DH7="-","【-】","【"&amp;SUBSTITUTE(TEXT(DH7,"#,##0.00"),"-","△")&amp;"】"))</f>
        <v>【86.31】</v>
      </c>
      <c r="DI6" s="21">
        <f>IF(DI7="",NA(),DI7)</f>
        <v>4</v>
      </c>
      <c r="DJ6" s="21">
        <f t="shared" ref="DJ6:DR6" si="12">IF(DJ7="",NA(),DJ7)</f>
        <v>7.99</v>
      </c>
      <c r="DK6" s="21">
        <f t="shared" si="12"/>
        <v>11.77</v>
      </c>
      <c r="DL6" s="21">
        <f t="shared" si="12"/>
        <v>15.05</v>
      </c>
      <c r="DM6" s="21">
        <f t="shared" si="12"/>
        <v>18.149999999999999</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52078</v>
      </c>
      <c r="D7" s="23">
        <v>46</v>
      </c>
      <c r="E7" s="23">
        <v>17</v>
      </c>
      <c r="F7" s="23">
        <v>4</v>
      </c>
      <c r="G7" s="23">
        <v>0</v>
      </c>
      <c r="H7" s="23" t="s">
        <v>96</v>
      </c>
      <c r="I7" s="23" t="s">
        <v>97</v>
      </c>
      <c r="J7" s="23" t="s">
        <v>98</v>
      </c>
      <c r="K7" s="23" t="s">
        <v>99</v>
      </c>
      <c r="L7" s="23" t="s">
        <v>100</v>
      </c>
      <c r="M7" s="23" t="s">
        <v>101</v>
      </c>
      <c r="N7" s="24" t="s">
        <v>102</v>
      </c>
      <c r="O7" s="24">
        <v>64.47</v>
      </c>
      <c r="P7" s="24">
        <v>13.59</v>
      </c>
      <c r="Q7" s="24">
        <v>103.86</v>
      </c>
      <c r="R7" s="24">
        <v>3763</v>
      </c>
      <c r="S7" s="24">
        <v>39484</v>
      </c>
      <c r="T7" s="24">
        <v>790.91</v>
      </c>
      <c r="U7" s="24">
        <v>49.92</v>
      </c>
      <c r="V7" s="24">
        <v>5323</v>
      </c>
      <c r="W7" s="24">
        <v>2.4700000000000002</v>
      </c>
      <c r="X7" s="24">
        <v>2155.06</v>
      </c>
      <c r="Y7" s="24">
        <v>107.43</v>
      </c>
      <c r="Z7" s="24">
        <v>106.01</v>
      </c>
      <c r="AA7" s="24">
        <v>108.8</v>
      </c>
      <c r="AB7" s="24">
        <v>117.55</v>
      </c>
      <c r="AC7" s="24">
        <v>109.2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50.46</v>
      </c>
      <c r="AV7" s="24">
        <v>67.14</v>
      </c>
      <c r="AW7" s="24">
        <v>74.989999999999995</v>
      </c>
      <c r="AX7" s="24">
        <v>116.85</v>
      </c>
      <c r="AY7" s="24">
        <v>115.72</v>
      </c>
      <c r="AZ7" s="24">
        <v>44.24</v>
      </c>
      <c r="BA7" s="24">
        <v>43.07</v>
      </c>
      <c r="BB7" s="24">
        <v>45.42</v>
      </c>
      <c r="BC7" s="24">
        <v>50.63</v>
      </c>
      <c r="BD7" s="24">
        <v>53.28</v>
      </c>
      <c r="BE7" s="24">
        <v>50.9</v>
      </c>
      <c r="BF7" s="24">
        <v>0</v>
      </c>
      <c r="BG7" s="24">
        <v>0</v>
      </c>
      <c r="BH7" s="24">
        <v>0</v>
      </c>
      <c r="BI7" s="24">
        <v>0.02</v>
      </c>
      <c r="BJ7" s="24">
        <v>2.98</v>
      </c>
      <c r="BK7" s="24">
        <v>1258.43</v>
      </c>
      <c r="BL7" s="24">
        <v>1163.75</v>
      </c>
      <c r="BM7" s="24">
        <v>1195.47</v>
      </c>
      <c r="BN7" s="24">
        <v>1168.69</v>
      </c>
      <c r="BO7" s="24">
        <v>1142.44</v>
      </c>
      <c r="BP7" s="24">
        <v>1099.1500000000001</v>
      </c>
      <c r="BQ7" s="24">
        <v>88.06</v>
      </c>
      <c r="BR7" s="24">
        <v>91.09</v>
      </c>
      <c r="BS7" s="24">
        <v>75.42</v>
      </c>
      <c r="BT7" s="24">
        <v>45.02</v>
      </c>
      <c r="BU7" s="24">
        <v>52.79</v>
      </c>
      <c r="BV7" s="24">
        <v>73.36</v>
      </c>
      <c r="BW7" s="24">
        <v>72.599999999999994</v>
      </c>
      <c r="BX7" s="24">
        <v>69.430000000000007</v>
      </c>
      <c r="BY7" s="24">
        <v>70.709999999999994</v>
      </c>
      <c r="BZ7" s="24">
        <v>66.63</v>
      </c>
      <c r="CA7" s="24">
        <v>72.92</v>
      </c>
      <c r="CB7" s="24">
        <v>265.62</v>
      </c>
      <c r="CC7" s="24">
        <v>258.27</v>
      </c>
      <c r="CD7" s="24">
        <v>328.13</v>
      </c>
      <c r="CE7" s="24">
        <v>491.36</v>
      </c>
      <c r="CF7" s="24">
        <v>402.78</v>
      </c>
      <c r="CG7" s="24">
        <v>224.88</v>
      </c>
      <c r="CH7" s="24">
        <v>228.64</v>
      </c>
      <c r="CI7" s="24">
        <v>239.46</v>
      </c>
      <c r="CJ7" s="24">
        <v>233.15</v>
      </c>
      <c r="CK7" s="24">
        <v>252.17</v>
      </c>
      <c r="CL7" s="24">
        <v>225.78</v>
      </c>
      <c r="CM7" s="24">
        <v>41.71</v>
      </c>
      <c r="CN7" s="24">
        <v>40.96</v>
      </c>
      <c r="CO7" s="24">
        <v>42.02</v>
      </c>
      <c r="CP7" s="24">
        <v>38.29</v>
      </c>
      <c r="CQ7" s="24">
        <v>41.54</v>
      </c>
      <c r="CR7" s="24">
        <v>42.4</v>
      </c>
      <c r="CS7" s="24">
        <v>42.28</v>
      </c>
      <c r="CT7" s="24">
        <v>41.06</v>
      </c>
      <c r="CU7" s="24">
        <v>42.09</v>
      </c>
      <c r="CV7" s="24">
        <v>42.15</v>
      </c>
      <c r="CW7" s="24">
        <v>43.17</v>
      </c>
      <c r="CX7" s="24">
        <v>64.7</v>
      </c>
      <c r="CY7" s="24">
        <v>66.150000000000006</v>
      </c>
      <c r="CZ7" s="24">
        <v>66.69</v>
      </c>
      <c r="DA7" s="24">
        <v>67.7</v>
      </c>
      <c r="DB7" s="24">
        <v>66.39</v>
      </c>
      <c r="DC7" s="24">
        <v>84.19</v>
      </c>
      <c r="DD7" s="24">
        <v>84.34</v>
      </c>
      <c r="DE7" s="24">
        <v>84.34</v>
      </c>
      <c r="DF7" s="24">
        <v>84.73</v>
      </c>
      <c r="DG7" s="24">
        <v>84.21</v>
      </c>
      <c r="DH7" s="24">
        <v>86.31</v>
      </c>
      <c r="DI7" s="24">
        <v>4</v>
      </c>
      <c r="DJ7" s="24">
        <v>7.99</v>
      </c>
      <c r="DK7" s="24">
        <v>11.77</v>
      </c>
      <c r="DL7" s="24">
        <v>15.05</v>
      </c>
      <c r="DM7" s="24">
        <v>18.149999999999999</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和弥</cp:lastModifiedBy>
  <cp:lastPrinted>2026-01-19T00:43:33Z</cp:lastPrinted>
  <dcterms:created xsi:type="dcterms:W3CDTF">2025-12-23T06:09:00Z</dcterms:created>
  <dcterms:modified xsi:type="dcterms:W3CDTF">2026-01-26T23:46:14Z</dcterms:modified>
  <cp:category/>
</cp:coreProperties>
</file>