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プロジェクト\055_上下水道料金徴収等業務\15決算・監査\R06経営比較分析表\20260115_公営企業に係る「経営比較分析表」の分析・公表について（依頼）\02財政班へ提出\"/>
    </mc:Choice>
  </mc:AlternateContent>
  <xr:revisionPtr revIDLastSave="0" documentId="13_ncr:1_{B9CDDEB0-6B6F-4A48-BE78-ABD0A5151E9F}" xr6:coauthVersionLast="47" xr6:coauthVersionMax="47" xr10:uidLastSave="{00000000-0000-0000-0000-000000000000}"/>
  <workbookProtection workbookAlgorithmName="SHA-512" workbookHashValue="bS3CvwoQcwtm6RiMyI6LE9AMZ7OBLrJ6m6imeKvgQ6MOHfysPavXs+kM0wwJ7nnLC3Z/1aCfeHNmmJR9DrInsA==" workbookSaltValue="a0NZYVHA/dfGvoAeYasoMw==" workbookSpinCount="100000" lockStructure="1"/>
  <bookViews>
    <workbookView xWindow="3510" yWindow="720" windowWidth="14610" windowHeight="154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AL10" i="4"/>
  <c r="AD10" i="4"/>
  <c r="B10" i="4"/>
  <c r="AD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<sst xmlns="http://schemas.openxmlformats.org/spreadsheetml/2006/main" count="231" uniqueCount="116">
  <si>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</si>
  <si>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</si>
  <si>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</si>
  <si>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</si>
  <si>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</si>
  <si>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</si>
  <si>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</si>
  <si>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</si>
  <si>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</si>
  <si>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</si>
  <si>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</si>
  <si>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</si>
  <si>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</si>
  <si>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</si>
  <si>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</si>
  <si>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</si>
  <si>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</si>
  <si>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</si>
  <si>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</si>
  <si>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</si>
  <si>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</si>
  <si>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</si>
  <si>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</si>
  <si>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</si>
  <si>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</si>
  <si>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</si>
  <si>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</si>
  <si>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</si>
  <si>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</si>
  <si>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</si>
  <si>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</si>
  <si>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</si>
  <si>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</si>
  <si>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</si>
  <si>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</si>
  <si>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</si>
  <si>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</si>
  <si>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</si>
  <si>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</si>
  <si>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</si>
  <si>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</si>
  <si>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</si>
  <si>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</si>
  <si>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</si>
  <si>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</si>
  <si>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</si>
  <si>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</si>
  <si>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</si>
  <si>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</si>
  <si>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</si>
  <si>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</si>
  <si>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</si>
  <si>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</si>
  <si>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</si>
  <si>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</si>
  <si>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</si>
  <si>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</si>
  <si>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</si>
  <si>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</si>
  <si>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</si>
  <si>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</si>
  <si>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</si>
  <si>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</si>
  <si>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</si>
  <si>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</si>
  <si>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</si>
  <si>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</si>
  <si>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</si>
  <si>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</si>
  <si>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</si>
  <si>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</si>
  <si>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</si>
  <si>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</si>
  <si>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</si>
  <si>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</si>
  <si>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</si>
  <si>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</si>
  <si>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</si>
  <si>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</si>
  <si>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</si>
  <si>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</si>
  <si>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</si>
  <si>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</si>
  <si>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</si>
  <si>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</si>
  <si>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</si>
  <si>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</si>
  <si>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</si>
  <si>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</si>
  <si>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</si>
  <si>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</si>
  <si>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</si>
  <si>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</si>
  <si>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</si>
  <si>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</si>
  <si>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</si>
  <si>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湯沢市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</si>
  <si>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</si>
  <si>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</si>
  <si>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</si>
  <si>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</si>
  <si>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</si>
  <si>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</si>
  <si>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</si>
  <si>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</si>
  <si>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</si>
  <si>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</si>
  <si>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</si>
  <si>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</si>
  <si>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</si>
  <si>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</si>
  <si>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</si>
  <si>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</si>
  <si>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①経常収支比率については、100%以上であることから、単年度収支が黒字であることを示しています。
③流動比率については、100%を下回っていることから、１年以内に支払わなければならない負債を賄えていないことを示していますが、償還原資については、使用料収入や一般会計繰入金が毎年予定されています。
④企業債残高対事業規模比率については、事業規模に対して使用料水準が低いため全額一般会計の負担となることから、類似団体と比較し大幅に低い数値となっています。
⑤経費回収率については、100%を下回っており、使用料で回収すべき経費をすべて使用料で賄えず、一般会計繰入金に依存しています。
⑥汚水処理原価については、類似団体と比較すると同程度となっているものの、人口減少により使用料収入の減少が見込まれることから、費用の削減はもとより適正規模の更新など投資の効率化を検討する必要があります。
⑦施設利用率については、類似団体や全国平均と比較すると低くなっています。今後、施設の更新等を計画するにあたり、適正規模等の検証が必要と考えられます。
⑧水洗化率については、類似団体と比較して低い状況にあります。今後、処理区域内人口が減少されることが想定されるなかで、これまでと同様、加入促進等の取組が必要と考えられます。</t>
    <rPh sb="2" eb="4">
      <t>ケイジョウ</t>
    </rPh>
    <rPh sb="4" eb="6">
      <t>シュウシ</t>
    </rPh>
    <rPh sb="6" eb="8">
      <t>ヒリツ</t>
    </rPh>
    <rPh sb="18" eb="20">
      <t>イジョウ</t>
    </rPh>
    <rPh sb="28" eb="31">
      <t>タンネンド</t>
    </rPh>
    <rPh sb="31" eb="33">
      <t>シュウシ</t>
    </rPh>
    <rPh sb="34" eb="36">
      <t>クロジ</t>
    </rPh>
    <rPh sb="42" eb="43">
      <t>シメ</t>
    </rPh>
    <rPh sb="52" eb="54">
      <t>リュウドウ</t>
    </rPh>
    <rPh sb="54" eb="56">
      <t>ヒリツ</t>
    </rPh>
    <rPh sb="67" eb="69">
      <t>シタマワ</t>
    </rPh>
    <rPh sb="79" eb="80">
      <t>ネン</t>
    </rPh>
    <rPh sb="80" eb="82">
      <t>イナイ</t>
    </rPh>
    <rPh sb="83" eb="85">
      <t>シハラ</t>
    </rPh>
    <rPh sb="94" eb="96">
      <t>フサイ</t>
    </rPh>
    <rPh sb="97" eb="98">
      <t>マカナ</t>
    </rPh>
    <rPh sb="106" eb="107">
      <t>シメ</t>
    </rPh>
    <rPh sb="114" eb="116">
      <t>ショウカン</t>
    </rPh>
    <rPh sb="116" eb="118">
      <t>ゲンシ</t>
    </rPh>
    <rPh sb="124" eb="127">
      <t>シヨウリョウ</t>
    </rPh>
    <rPh sb="127" eb="129">
      <t>シュウニュウ</t>
    </rPh>
    <rPh sb="130" eb="132">
      <t>イッパン</t>
    </rPh>
    <rPh sb="132" eb="134">
      <t>カイケイ</t>
    </rPh>
    <rPh sb="134" eb="136">
      <t>クリイレ</t>
    </rPh>
    <rPh sb="136" eb="137">
      <t>キン</t>
    </rPh>
    <rPh sb="138" eb="140">
      <t>マイトシ</t>
    </rPh>
    <rPh sb="140" eb="142">
      <t>ヨテイ</t>
    </rPh>
    <rPh sb="152" eb="155">
      <t>キギョウサイ</t>
    </rPh>
    <rPh sb="155" eb="157">
      <t>ザンダカ</t>
    </rPh>
    <rPh sb="157" eb="158">
      <t>タイ</t>
    </rPh>
    <rPh sb="158" eb="160">
      <t>ジギョウ</t>
    </rPh>
    <rPh sb="160" eb="162">
      <t>キボ</t>
    </rPh>
    <rPh sb="162" eb="164">
      <t>ヒリツ</t>
    </rPh>
    <rPh sb="281" eb="283">
      <t>クリイレ</t>
    </rPh>
    <phoneticPr fontId="4"/>
  </si>
  <si>
    <t>①有形固定資産減価償却率については、類似団体と比較しても低い数値となっていますが、今後はさらに資産の老朽化は進行していくことから、計画的な施設の長寿命化や更新が必要となります。
②管渠老朽化率については、法定耐用年数を超えた管渠がないため算出されません。
③管渠改善率については、管渠更新を行っていないため算出されません。</t>
    <rPh sb="11" eb="12">
      <t>リツ</t>
    </rPh>
    <phoneticPr fontId="4"/>
  </si>
  <si>
    <t xml:space="preserve">　経常収支比率が100％を超えていますが、経費回収率が100％を下回っていることから、経営改善の取組が必要です。
　これまで、平成29年度に山田中央処理区を山田東部処理区に接続しました。また、大口需要家に対する加入活動や未水洗化家屋に対する普及啓発活動を強化し使用料収入の増加に努めるとともに、滞納対策を強化し収納率の向上を目指します。
　今後も持続可能なサービスを提供していくためには、効率的な施設管理手法を検討、実施していくとともに、施設の長寿命化や更新にあたっては、施設規模の適正化及び投資の平準化を図りながら進める必要があります。
</t>
    <rPh sb="63" eb="65">
      <t>ヘイセイ</t>
    </rPh>
    <rPh sb="67" eb="69">
      <t>ネンド</t>
    </rPh>
    <rPh sb="70" eb="72">
      <t>ヤマダ</t>
    </rPh>
    <rPh sb="72" eb="74">
      <t>チュウオウ</t>
    </rPh>
    <rPh sb="74" eb="77">
      <t>ショリク</t>
    </rPh>
    <rPh sb="78" eb="80">
      <t>ヤマダ</t>
    </rPh>
    <rPh sb="80" eb="82">
      <t>トウブ</t>
    </rPh>
    <rPh sb="86" eb="88">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</si>
</sst>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4A-463F-BFA1-EFCCD9DA3B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AF4A-463F-BFA1-EFCCD9DA3B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42.65</c:v>
                </c:pt>
                <c:pt idx="1">
                  <c:v>43.54</c:v>
                </c:pt>
                <c:pt idx="2">
                  <c:v>44.02</c:v>
                </c:pt>
                <c:pt idx="3">
                  <c:v>42.58</c:v>
                </c:pt>
                <c:pt idx="4">
                  <c:v>42.58</c:v>
                </c:pt>
              </c:numCache>
            </c:numRef>
          </c:val>
          <c:extLst>
            <c:ext xmlns:c16="http://schemas.microsoft.com/office/drawing/2014/chart" uri="{C3380CC4-5D6E-409C-BE32-E72D297353CC}">
              <c16:uniqueId val="{00000000-7771-43BA-997E-805D76D9DB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7771-43BA-997E-805D76D9DB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62.67</c:v>
                </c:pt>
                <c:pt idx="1">
                  <c:v>64.69</c:v>
                </c:pt>
                <c:pt idx="2">
                  <c:v>65.05</c:v>
                </c:pt>
                <c:pt idx="3">
                  <c:v>65.989999999999995</c:v>
                </c:pt>
                <c:pt idx="4">
                  <c:v>66.849999999999994</c:v>
                </c:pt>
              </c:numCache>
            </c:numRef>
          </c:val>
          <c:extLst>
            <c:ext xmlns:c16="http://schemas.microsoft.com/office/drawing/2014/chart" uri="{C3380CC4-5D6E-409C-BE32-E72D297353CC}">
              <c16:uniqueId val="{00000000-8CD8-4890-8F0D-5442B7A730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8CD8-4890-8F0D-5442B7A730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107.82</c:v>
                </c:pt>
                <c:pt idx="1">
                  <c:v>108.02</c:v>
                </c:pt>
                <c:pt idx="2">
                  <c:v>113.92</c:v>
                </c:pt>
                <c:pt idx="3">
                  <c:v>112.4</c:v>
                </c:pt>
                <c:pt idx="4">
                  <c:v>111.93</c:v>
                </c:pt>
              </c:numCache>
            </c:numRef>
          </c:val>
          <c:extLst>
            <c:ext xmlns:c16="http://schemas.microsoft.com/office/drawing/2014/chart" uri="{C3380CC4-5D6E-409C-BE32-E72D297353CC}">
              <c16:uniqueId val="{00000000-782F-4DAF-8B6C-07446752C6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782F-4DAF-8B6C-07446752C6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3.31</c:v>
                </c:pt>
                <c:pt idx="1">
                  <c:v>6.62</c:v>
                </c:pt>
                <c:pt idx="2">
                  <c:v>9.69</c:v>
                </c:pt>
                <c:pt idx="3">
                  <c:v>12.73</c:v>
                </c:pt>
                <c:pt idx="4">
                  <c:v>15.61</c:v>
                </c:pt>
              </c:numCache>
            </c:numRef>
          </c:val>
          <c:extLst>
            <c:ext xmlns:c16="http://schemas.microsoft.com/office/drawing/2014/chart" uri="{C3380CC4-5D6E-409C-BE32-E72D297353CC}">
              <c16:uniqueId val="{00000000-CF75-4332-9074-211B7E4A13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CF75-4332-9074-211B7E4A13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78-4831-8255-AE0EEF79FB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E378-4831-8255-AE0EEF79FB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C0-42CF-AB2C-83FF90CFB39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FDC0-42CF-AB2C-83FF90CFB39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36</c:v>
                </c:pt>
                <c:pt idx="1">
                  <c:v>50.56</c:v>
                </c:pt>
                <c:pt idx="2">
                  <c:v>56.02</c:v>
                </c:pt>
                <c:pt idx="3">
                  <c:v>64.010000000000005</c:v>
                </c:pt>
                <c:pt idx="4">
                  <c:v>77.14</c:v>
                </c:pt>
              </c:numCache>
            </c:numRef>
          </c:val>
          <c:extLst>
            <c:ext xmlns:c16="http://schemas.microsoft.com/office/drawing/2014/chart" uri="{C3380CC4-5D6E-409C-BE32-E72D297353CC}">
              <c16:uniqueId val="{00000000-31D2-46A7-BE3D-C9E6112C09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31D2-46A7-BE3D-C9E6112C09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2C-4CC8-AB90-E13180C8B1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042C-4CC8-AB90-E13180C8B1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63.73</c:v>
                </c:pt>
                <c:pt idx="1">
                  <c:v>69.97</c:v>
                </c:pt>
                <c:pt idx="2">
                  <c:v>47.88</c:v>
                </c:pt>
                <c:pt idx="3">
                  <c:v>47.15</c:v>
                </c:pt>
                <c:pt idx="4">
                  <c:v>62.65</c:v>
                </c:pt>
              </c:numCache>
            </c:numRef>
          </c:val>
          <c:extLst>
            <c:ext xmlns:c16="http://schemas.microsoft.com/office/drawing/2014/chart" uri="{C3380CC4-5D6E-409C-BE32-E72D297353CC}">
              <c16:uniqueId val="{00000000-58CF-4EE7-A0D3-6D8E1BDFB6E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58CF-4EE7-A0D3-6D8E1BDFB6E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277.76</c:v>
                </c:pt>
                <c:pt idx="1">
                  <c:v>254.08</c:v>
                </c:pt>
                <c:pt idx="2">
                  <c:v>372.53</c:v>
                </c:pt>
                <c:pt idx="3">
                  <c:v>378.76</c:v>
                </c:pt>
                <c:pt idx="4">
                  <c:v>285.52999999999997</c:v>
                </c:pt>
              </c:numCache>
            </c:numRef>
          </c:val>
          <c:extLst>
            <c:ext xmlns:c16="http://schemas.microsoft.com/office/drawing/2014/chart" uri="{C3380CC4-5D6E-409C-BE32-E72D297353CC}">
              <c16:uniqueId val="{00000000-5F0F-4A1D-926B-A08D140EB8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5F0F-4A1D-926B-A08D140EB8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R88" sqref="BR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湯沢市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39484</v>
      </c>
      <c r="AM8" s="36"/>
      <c r="AN8" s="36"/>
      <c r="AO8" s="36"/>
      <c r="AP8" s="36"/>
      <c r="AQ8" s="36"/>
      <c r="AR8" s="36"/>
      <c r="AS8" s="36"/>
      <c r="AT8" s="37">
        <f>データ!T6</f>
        <v>790.91</v>
      </c>
      <c r="AU8" s="37"/>
      <c r="AV8" s="37"/>
      <c r="AW8" s="37"/>
      <c r="AX8" s="37"/>
      <c r="AY8" s="37"/>
      <c r="AZ8" s="37"/>
      <c r="BA8" s="37"/>
      <c r="BB8" s="37">
        <f>データ!U6</f>
        <v>49.92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72.3</v>
      </c>
      <c r="J10" s="37"/>
      <c r="K10" s="37"/>
      <c r="L10" s="37"/>
      <c r="M10" s="37"/>
      <c r="N10" s="37"/>
      <c r="O10" s="37"/>
      <c r="P10" s="37">
        <f>データ!P6</f>
        <v>8.48</v>
      </c>
      <c r="Q10" s="37"/>
      <c r="R10" s="37"/>
      <c r="S10" s="37"/>
      <c r="T10" s="37"/>
      <c r="U10" s="37"/>
      <c r="V10" s="37"/>
      <c r="W10" s="37">
        <f>データ!Q6</f>
        <v>88.38</v>
      </c>
      <c r="X10" s="37"/>
      <c r="Y10" s="37"/>
      <c r="Z10" s="37"/>
      <c r="AA10" s="37"/>
      <c r="AB10" s="37"/>
      <c r="AC10" s="37"/>
      <c r="AD10" s="36">
        <f>データ!R6</f>
        <v>3763</v>
      </c>
      <c r="AE10" s="36"/>
      <c r="AF10" s="36"/>
      <c r="AG10" s="36"/>
      <c r="AH10" s="36"/>
      <c r="AI10" s="36"/>
      <c r="AJ10" s="36"/>
      <c r="AK10" s="2"/>
      <c r="AL10" s="36">
        <f>データ!V6</f>
        <v>3321</v>
      </c>
      <c r="AM10" s="36"/>
      <c r="AN10" s="36"/>
      <c r="AO10" s="36"/>
      <c r="AP10" s="36"/>
      <c r="AQ10" s="36"/>
      <c r="AR10" s="36"/>
      <c r="AS10" s="36"/>
      <c r="AT10" s="37">
        <f>データ!W6</f>
        <v>1.86</v>
      </c>
      <c r="AU10" s="37"/>
      <c r="AV10" s="37"/>
      <c r="AW10" s="37"/>
      <c r="AX10" s="37"/>
      <c r="AY10" s="37"/>
      <c r="AZ10" s="37"/>
      <c r="BA10" s="37"/>
      <c r="BB10" s="37">
        <f>データ!X6</f>
        <v>1785.48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PJSnvXTkTcKsyE9ZQMXRq8q/E0KkysH+G2gUZ9SGvaDEwkTystk4ONICGp6Fl6YzR+J0bUDbtBS95qEFQzhXA==" saltValue="OiUpu6EmgDMClOTXFFh1z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52078</v>
      </c>
      <c r="D6" s="19">
        <f t="shared" si="3"/>
        <v>46</v>
      </c>
      <c r="E6" s="19">
        <f t="shared" si="3"/>
        <v>17</v>
      </c>
      <c r="F6" s="19">
        <f t="shared" si="3"/>
        <v>5</v>
      </c>
      <c r="G6" s="19">
        <f t="shared" si="3"/>
        <v>0</v>
      </c>
      <c r="H6" s="19" t="str">
        <f t="shared" si="3"/>
        <v>秋田県　湯沢市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72.3</v>
      </c>
      <c r="P6" s="20">
        <f t="shared" si="3"/>
        <v>8.48</v>
      </c>
      <c r="Q6" s="20">
        <f t="shared" si="3"/>
        <v>88.38</v>
      </c>
      <c r="R6" s="20">
        <f t="shared" si="3"/>
        <v>3763</v>
      </c>
      <c r="S6" s="20">
        <f t="shared" si="3"/>
        <v>39484</v>
      </c>
      <c r="T6" s="20">
        <f t="shared" si="3"/>
        <v>790.91</v>
      </c>
      <c r="U6" s="20">
        <f t="shared" si="3"/>
        <v>49.92</v>
      </c>
      <c r="V6" s="20">
        <f t="shared" si="3"/>
        <v>3321</v>
      </c>
      <c r="W6" s="20">
        <f t="shared" si="3"/>
        <v>1.86</v>
      </c>
      <c r="X6" s="20">
        <f t="shared" si="3"/>
        <v>1785.48</v>
      </c>
      <c r="Y6" s="21">
        <f>IF(Y7="",NA(),Y7)</f>
        <v>107.82</v>
      </c>
      <c r="Z6" s="21">
        <f t="shared" ref="Z6:AH6" si="4">IF(Z7="",NA(),Z7)</f>
        <v>108.02</v>
      </c>
      <c r="AA6" s="21">
        <f t="shared" si="4"/>
        <v>113.92</v>
      </c>
      <c r="AB6" s="21">
        <f t="shared" si="4"/>
        <v>112.4</v>
      </c>
      <c r="AC6" s="21">
        <f t="shared" si="4"/>
        <v>111.93</v>
      </c>
      <c r="AD6" s="21">
        <f t="shared" si="4"/>
        <v>106.37</v>
      </c>
      <c r="AE6" s="21">
        <f t="shared" si="4"/>
        <v>106.07</v>
      </c>
      <c r="AF6" s="21">
        <f t="shared" si="4"/>
        <v>105.5</v>
      </c>
      <c r="AG6" s="21">
        <f t="shared" si="4"/>
        <v>106.35</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36</v>
      </c>
      <c r="AV6" s="21">
        <f t="shared" ref="AV6:BD6" si="6">IF(AV7="",NA(),AV7)</f>
        <v>50.56</v>
      </c>
      <c r="AW6" s="21">
        <f t="shared" si="6"/>
        <v>56.02</v>
      </c>
      <c r="AX6" s="21">
        <f t="shared" si="6"/>
        <v>64.010000000000005</v>
      </c>
      <c r="AY6" s="21">
        <f t="shared" si="6"/>
        <v>77.14</v>
      </c>
      <c r="AZ6" s="21">
        <f t="shared" si="6"/>
        <v>29.13</v>
      </c>
      <c r="BA6" s="21">
        <f t="shared" si="6"/>
        <v>35.69</v>
      </c>
      <c r="BB6" s="21">
        <f t="shared" si="6"/>
        <v>38.4</v>
      </c>
      <c r="BC6" s="21">
        <f t="shared" si="6"/>
        <v>44.04</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796.8</v>
      </c>
      <c r="BP6" s="20" t="str">
        <f>IF(BP7="","",IF(BP7="-","【-】","【"&amp;SUBSTITUTE(TEXT(BP7,"#,##0.00"),"-","△")&amp;"】"))</f>
        <v>【798.10】</v>
      </c>
      <c r="BQ6" s="21">
        <f>IF(BQ7="",NA(),BQ7)</f>
        <v>63.73</v>
      </c>
      <c r="BR6" s="21">
        <f t="shared" ref="BR6:BZ6" si="8">IF(BR7="",NA(),BR7)</f>
        <v>69.97</v>
      </c>
      <c r="BS6" s="21">
        <f t="shared" si="8"/>
        <v>47.88</v>
      </c>
      <c r="BT6" s="21">
        <f t="shared" si="8"/>
        <v>47.15</v>
      </c>
      <c r="BU6" s="21">
        <f t="shared" si="8"/>
        <v>62.65</v>
      </c>
      <c r="BV6" s="21">
        <f t="shared" si="8"/>
        <v>57.08</v>
      </c>
      <c r="BW6" s="21">
        <f t="shared" si="8"/>
        <v>56.26</v>
      </c>
      <c r="BX6" s="21">
        <f t="shared" si="8"/>
        <v>52.94</v>
      </c>
      <c r="BY6" s="21">
        <f t="shared" si="8"/>
        <v>52.05</v>
      </c>
      <c r="BZ6" s="21">
        <f t="shared" si="8"/>
        <v>58.41</v>
      </c>
      <c r="CA6" s="20" t="str">
        <f>IF(CA7="","",IF(CA7="-","【-】","【"&amp;SUBSTITUTE(TEXT(CA7,"#,##0.00"),"-","△")&amp;"】"))</f>
        <v>【54.51】</v>
      </c>
      <c r="CB6" s="21">
        <f>IF(CB7="",NA(),CB7)</f>
        <v>277.76</v>
      </c>
      <c r="CC6" s="21">
        <f t="shared" ref="CC6:CK6" si="9">IF(CC7="",NA(),CC7)</f>
        <v>254.08</v>
      </c>
      <c r="CD6" s="21">
        <f t="shared" si="9"/>
        <v>372.53</v>
      </c>
      <c r="CE6" s="21">
        <f t="shared" si="9"/>
        <v>378.76</v>
      </c>
      <c r="CF6" s="21">
        <f t="shared" si="9"/>
        <v>285.52999999999997</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42.65</v>
      </c>
      <c r="CN6" s="21">
        <f t="shared" ref="CN6:CV6" si="10">IF(CN7="",NA(),CN7)</f>
        <v>43.54</v>
      </c>
      <c r="CO6" s="21">
        <f t="shared" si="10"/>
        <v>44.02</v>
      </c>
      <c r="CP6" s="21">
        <f t="shared" si="10"/>
        <v>42.58</v>
      </c>
      <c r="CQ6" s="21">
        <f t="shared" si="10"/>
        <v>42.58</v>
      </c>
      <c r="CR6" s="21">
        <f t="shared" si="10"/>
        <v>54.83</v>
      </c>
      <c r="CS6" s="21">
        <f t="shared" si="10"/>
        <v>66.53</v>
      </c>
      <c r="CT6" s="21">
        <f t="shared" si="10"/>
        <v>52.35</v>
      </c>
      <c r="CU6" s="21">
        <f t="shared" si="10"/>
        <v>46.25</v>
      </c>
      <c r="CV6" s="21">
        <f t="shared" si="10"/>
        <v>52.34</v>
      </c>
      <c r="CW6" s="20" t="str">
        <f>IF(CW7="","",IF(CW7="-","【-】","【"&amp;SUBSTITUTE(TEXT(CW7,"#,##0.00"),"-","△")&amp;"】"))</f>
        <v>【49.92】</v>
      </c>
      <c r="CX6" s="21">
        <f>IF(CX7="",NA(),CX7)</f>
        <v>62.67</v>
      </c>
      <c r="CY6" s="21">
        <f t="shared" ref="CY6:DG6" si="11">IF(CY7="",NA(),CY7)</f>
        <v>64.69</v>
      </c>
      <c r="CZ6" s="21">
        <f t="shared" si="11"/>
        <v>65.05</v>
      </c>
      <c r="DA6" s="21">
        <f t="shared" si="11"/>
        <v>65.989999999999995</v>
      </c>
      <c r="DB6" s="21">
        <f t="shared" si="11"/>
        <v>66.849999999999994</v>
      </c>
      <c r="DC6" s="21">
        <f t="shared" si="11"/>
        <v>84.7</v>
      </c>
      <c r="DD6" s="21">
        <f t="shared" si="11"/>
        <v>84.67</v>
      </c>
      <c r="DE6" s="21">
        <f t="shared" si="11"/>
        <v>84.39</v>
      </c>
      <c r="DF6" s="21">
        <f t="shared" si="11"/>
        <v>83.96</v>
      </c>
      <c r="DG6" s="21">
        <f t="shared" si="11"/>
        <v>90.05</v>
      </c>
      <c r="DH6" s="20" t="str">
        <f>IF(DH7="","",IF(DH7="-","【-】","【"&amp;SUBSTITUTE(TEXT(DH7,"#,##0.00"),"-","△")&amp;"】"))</f>
        <v>【87.80】</v>
      </c>
      <c r="DI6" s="21">
        <f>IF(DI7="",NA(),DI7)</f>
        <v>3.31</v>
      </c>
      <c r="DJ6" s="21">
        <f t="shared" ref="DJ6:DR6" si="12">IF(DJ7="",NA(),DJ7)</f>
        <v>6.62</v>
      </c>
      <c r="DK6" s="21">
        <f t="shared" si="12"/>
        <v>9.69</v>
      </c>
      <c r="DL6" s="21">
        <f t="shared" si="12"/>
        <v>12.73</v>
      </c>
      <c r="DM6" s="21">
        <f t="shared" si="12"/>
        <v>15.61</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52078</v>
      </c>
      <c r="D7" s="23">
        <v>46</v>
      </c>
      <c r="E7" s="23">
        <v>17</v>
      </c>
      <c r="F7" s="23">
        <v>5</v>
      </c>
      <c r="G7" s="23">
        <v>0</v>
      </c>
      <c r="H7" s="23" t="s">
        <v>96</v>
      </c>
      <c r="I7" s="23" t="s">
        <v>97</v>
      </c>
      <c r="J7" s="23" t="s">
        <v>98</v>
      </c>
      <c r="K7" s="23" t="s">
        <v>99</v>
      </c>
      <c r="L7" s="23" t="s">
        <v>100</v>
      </c>
      <c r="M7" s="23" t="s">
        <v>101</v>
      </c>
      <c r="N7" s="24" t="s">
        <v>102</v>
      </c>
      <c r="O7" s="24">
        <v>72.3</v>
      </c>
      <c r="P7" s="24">
        <v>8.48</v>
      </c>
      <c r="Q7" s="24">
        <v>88.38</v>
      </c>
      <c r="R7" s="24">
        <v>3763</v>
      </c>
      <c r="S7" s="24">
        <v>39484</v>
      </c>
      <c r="T7" s="24">
        <v>790.91</v>
      </c>
      <c r="U7" s="24">
        <v>49.92</v>
      </c>
      <c r="V7" s="24">
        <v>3321</v>
      </c>
      <c r="W7" s="24">
        <v>1.86</v>
      </c>
      <c r="X7" s="24">
        <v>1785.48</v>
      </c>
      <c r="Y7" s="24">
        <v>107.82</v>
      </c>
      <c r="Z7" s="24">
        <v>108.02</v>
      </c>
      <c r="AA7" s="24">
        <v>113.92</v>
      </c>
      <c r="AB7" s="24">
        <v>112.4</v>
      </c>
      <c r="AC7" s="24">
        <v>111.93</v>
      </c>
      <c r="AD7" s="24">
        <v>106.37</v>
      </c>
      <c r="AE7" s="24">
        <v>106.07</v>
      </c>
      <c r="AF7" s="24">
        <v>105.5</v>
      </c>
      <c r="AG7" s="24">
        <v>106.35</v>
      </c>
      <c r="AH7" s="24">
        <v>103.04</v>
      </c>
      <c r="AI7" s="24">
        <v>104.3</v>
      </c>
      <c r="AJ7" s="24">
        <v>0</v>
      </c>
      <c r="AK7" s="24">
        <v>0</v>
      </c>
      <c r="AL7" s="24">
        <v>0</v>
      </c>
      <c r="AM7" s="24">
        <v>0</v>
      </c>
      <c r="AN7" s="24">
        <v>0</v>
      </c>
      <c r="AO7" s="24">
        <v>139.02000000000001</v>
      </c>
      <c r="AP7" s="24">
        <v>132.04</v>
      </c>
      <c r="AQ7" s="24">
        <v>145.43</v>
      </c>
      <c r="AR7" s="24">
        <v>129.88999999999999</v>
      </c>
      <c r="AS7" s="24">
        <v>100.31</v>
      </c>
      <c r="AT7" s="24">
        <v>102.74</v>
      </c>
      <c r="AU7" s="24">
        <v>36</v>
      </c>
      <c r="AV7" s="24">
        <v>50.56</v>
      </c>
      <c r="AW7" s="24">
        <v>56.02</v>
      </c>
      <c r="AX7" s="24">
        <v>64.010000000000005</v>
      </c>
      <c r="AY7" s="24">
        <v>77.14</v>
      </c>
      <c r="AZ7" s="24">
        <v>29.13</v>
      </c>
      <c r="BA7" s="24">
        <v>35.69</v>
      </c>
      <c r="BB7" s="24">
        <v>38.4</v>
      </c>
      <c r="BC7" s="24">
        <v>44.04</v>
      </c>
      <c r="BD7" s="24">
        <v>41.03</v>
      </c>
      <c r="BE7" s="24">
        <v>47.19</v>
      </c>
      <c r="BF7" s="24">
        <v>0</v>
      </c>
      <c r="BG7" s="24">
        <v>0</v>
      </c>
      <c r="BH7" s="24">
        <v>0</v>
      </c>
      <c r="BI7" s="24">
        <v>0</v>
      </c>
      <c r="BJ7" s="24">
        <v>0</v>
      </c>
      <c r="BK7" s="24">
        <v>867.83</v>
      </c>
      <c r="BL7" s="24">
        <v>791.76</v>
      </c>
      <c r="BM7" s="24">
        <v>900.82</v>
      </c>
      <c r="BN7" s="24">
        <v>839.21</v>
      </c>
      <c r="BO7" s="24">
        <v>796.8</v>
      </c>
      <c r="BP7" s="24">
        <v>798.1</v>
      </c>
      <c r="BQ7" s="24">
        <v>63.73</v>
      </c>
      <c r="BR7" s="24">
        <v>69.97</v>
      </c>
      <c r="BS7" s="24">
        <v>47.88</v>
      </c>
      <c r="BT7" s="24">
        <v>47.15</v>
      </c>
      <c r="BU7" s="24">
        <v>62.65</v>
      </c>
      <c r="BV7" s="24">
        <v>57.08</v>
      </c>
      <c r="BW7" s="24">
        <v>56.26</v>
      </c>
      <c r="BX7" s="24">
        <v>52.94</v>
      </c>
      <c r="BY7" s="24">
        <v>52.05</v>
      </c>
      <c r="BZ7" s="24">
        <v>58.41</v>
      </c>
      <c r="CA7" s="24">
        <v>54.51</v>
      </c>
      <c r="CB7" s="24">
        <v>277.76</v>
      </c>
      <c r="CC7" s="24">
        <v>254.08</v>
      </c>
      <c r="CD7" s="24">
        <v>372.53</v>
      </c>
      <c r="CE7" s="24">
        <v>378.76</v>
      </c>
      <c r="CF7" s="24">
        <v>285.52999999999997</v>
      </c>
      <c r="CG7" s="24">
        <v>274.99</v>
      </c>
      <c r="CH7" s="24">
        <v>282.08999999999997</v>
      </c>
      <c r="CI7" s="24">
        <v>303.27999999999997</v>
      </c>
      <c r="CJ7" s="24">
        <v>301.86</v>
      </c>
      <c r="CK7" s="24">
        <v>267.33999999999997</v>
      </c>
      <c r="CL7" s="24">
        <v>286.33</v>
      </c>
      <c r="CM7" s="24">
        <v>42.65</v>
      </c>
      <c r="CN7" s="24">
        <v>43.54</v>
      </c>
      <c r="CO7" s="24">
        <v>44.02</v>
      </c>
      <c r="CP7" s="24">
        <v>42.58</v>
      </c>
      <c r="CQ7" s="24">
        <v>42.58</v>
      </c>
      <c r="CR7" s="24">
        <v>54.83</v>
      </c>
      <c r="CS7" s="24">
        <v>66.53</v>
      </c>
      <c r="CT7" s="24">
        <v>52.35</v>
      </c>
      <c r="CU7" s="24">
        <v>46.25</v>
      </c>
      <c r="CV7" s="24">
        <v>52.34</v>
      </c>
      <c r="CW7" s="24">
        <v>49.92</v>
      </c>
      <c r="CX7" s="24">
        <v>62.67</v>
      </c>
      <c r="CY7" s="24">
        <v>64.69</v>
      </c>
      <c r="CZ7" s="24">
        <v>65.05</v>
      </c>
      <c r="DA7" s="24">
        <v>65.989999999999995</v>
      </c>
      <c r="DB7" s="24">
        <v>66.849999999999994</v>
      </c>
      <c r="DC7" s="24">
        <v>84.7</v>
      </c>
      <c r="DD7" s="24">
        <v>84.67</v>
      </c>
      <c r="DE7" s="24">
        <v>84.39</v>
      </c>
      <c r="DF7" s="24">
        <v>83.96</v>
      </c>
      <c r="DG7" s="24">
        <v>90.05</v>
      </c>
      <c r="DH7" s="24">
        <v>87.8</v>
      </c>
      <c r="DI7" s="24">
        <v>3.31</v>
      </c>
      <c r="DJ7" s="24">
        <v>6.62</v>
      </c>
      <c r="DK7" s="24">
        <v>9.69</v>
      </c>
      <c r="DL7" s="24">
        <v>12.73</v>
      </c>
      <c r="DM7" s="24">
        <v>15.61</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和弥</cp:lastModifiedBy>
  <cp:lastPrinted>2026-01-19T00:55:32Z</cp:lastPrinted>
  <dcterms:created xsi:type="dcterms:W3CDTF">2025-12-23T06:16:38Z</dcterms:created>
  <dcterms:modified xsi:type="dcterms:W3CDTF">2026-01-26T23:47:07Z</dcterms:modified>
  <cp:category/>
</cp:coreProperties>
</file>