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プロジェクト\055_上下水道料金徴収等業務\15決算・監査\R06経営比較分析表\20260115_公営企業に係る「経営比較分析表」の分析・公表について（依頼）\02財政班へ提出\"/>
    </mc:Choice>
  </mc:AlternateContent>
  <xr:revisionPtr revIDLastSave="0" documentId="13_ncr:1_{C71B1682-3575-4034-BC8D-9075BCEA4213}" xr6:coauthVersionLast="47" xr6:coauthVersionMax="47" xr10:uidLastSave="{00000000-0000-0000-0000-000000000000}"/>
  <workbookProtection workbookAlgorithmName="SHA-512" workbookHashValue="cFu5Iz+m9q5Krw5HxW+wzMVCYH3T+ghscWw7YmtL9vsNcVWMzAfWqR5RrI1DeTUbKXhLeFFAzuO8+EkA8wL8DA==" workbookSaltValue="L2yj5Ifp3v6Jg2pjE77CkA==" workbookSpinCount="100000" lockStructure="1"/>
  <bookViews>
    <workbookView xWindow="1429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G85" i="4"/>
  <c r="F85" i="4"/>
  <c r="E85" i="4"/>
  <c r="AT10" i="4"/>
  <c r="AL10" i="4"/>
  <c r="I10" i="4"/>
  <c r="AL8" i="4"/>
  <c r="P8" i="4"/>
  <c r="I8" i="4"/>
</calcChain>
</file>

<file path=xl/sharedStrings.xml><?xml version="1.0" encoding="utf-8"?>
<sst xmlns="http://schemas.openxmlformats.org/spreadsheetml/2006/main" count="253" uniqueCount="115">
  <si>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</si>
  <si>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</si>
  <si>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</si>
  <si>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</si>
  <si>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</si>
  <si>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</si>
  <si>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</si>
  <si>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</si>
  <si>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</si>
  <si>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</si>
  <si>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</si>
  <si>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</si>
  <si>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</si>
  <si>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</si>
  <si>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</si>
  <si>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</si>
  <si>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</si>
  <si>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</si>
  <si>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</si>
  <si>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</si>
  <si>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</si>
  <si>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</si>
  <si>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</si>
  <si>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</si>
  <si>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</si>
  <si>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</si>
  <si>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</si>
  <si>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</si>
  <si>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</si>
  <si>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</si>
  <si>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</si>
  <si>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</si>
  <si>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</si>
  <si>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</si>
  <si>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</si>
  <si>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</si>
  <si>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</si>
  <si>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</si>
  <si>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</si>
  <si>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</si>
  <si>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</si>
  <si>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</si>
  <si>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</si>
  <si>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</si>
  <si>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</si>
  <si>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</si>
  <si>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</si>
  <si>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</si>
  <si>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</si>
  <si>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</si>
  <si>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</si>
  <si>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</si>
  <si>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</si>
  <si>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</si>
  <si>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</si>
  <si>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</si>
  <si>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</si>
  <si>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</si>
  <si>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</si>
  <si>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</si>
  <si>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</si>
  <si>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</si>
  <si>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</si>
  <si>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</si>
  <si>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</si>
  <si>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</si>
  <si>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</si>
  <si>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</si>
  <si>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</si>
  <si>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</si>
  <si>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</si>
  <si>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</si>
  <si>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</si>
  <si>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</si>
  <si>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</si>
  <si>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</si>
  <si>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</si>
  <si>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</si>
  <si>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</si>
  <si>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</si>
  <si>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</si>
  <si>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</si>
  <si>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</si>
  <si>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</si>
  <si>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</si>
  <si>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</si>
  <si>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</si>
  <si>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</si>
  <si>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</si>
  <si>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</si>
  <si>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</si>
  <si>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</si>
  <si>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</si>
  <si>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</si>
  <si>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</si>
  <si>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</si>
  <si>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湯沢市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</si>
  <si>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</si>
  <si>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</si>
  <si>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</si>
  <si>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</si>
  <si>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</si>
  <si>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</si>
  <si>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</si>
  <si>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</si>
  <si>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</si>
  <si>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</si>
  <si>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</si>
  <si>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</si>
  <si>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</si>
  <si>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</si>
  <si>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</si>
  <si>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①経常収支比率については、100%以上であることから単年度収支は黒字であることを示しています。
③流動比率については、短期的な債務に対する支払い能力を示す度合となっていますが、100%以上であるため、1年以内に支払うべき債務を賄うことができています。
④企業債残高対事業規模比率については、事業規模に対して使用料水準が低いため全額一般会計の負担となることから、類似団体と比較し大幅に低い数値となっています。
⑤経費回収率については、100%を下回っており、使用料で回収すべき経費をすべて使用料で賄えず、一般会計繰入金に依存しています。
⑥汚水処理原価については、類似団体平均を上回っており、また、人口減少により使用料収入の減少が見込まれることから、費用の削減はもとより適正規模の更新など投資の効率化を検討する必要があります。
⑦施設利用率は類似団体より下回っています。今後、施設の更新等を検証していくにあたり、適正規模等の検証が必要と考えられます。
⑧水洗化率については、浄化槽設置後速やかに接続しているため100％となっています。</t>
    <rPh sb="2" eb="4">
      <t>ケイジョウ</t>
    </rPh>
    <rPh sb="4" eb="6">
      <t>シュウシ</t>
    </rPh>
    <rPh sb="6" eb="8">
      <t>ヒリツ</t>
    </rPh>
    <rPh sb="18" eb="20">
      <t>イジョウ</t>
    </rPh>
    <rPh sb="27" eb="30">
      <t>タンネンド</t>
    </rPh>
    <rPh sb="30" eb="32">
      <t>シュウシ</t>
    </rPh>
    <rPh sb="33" eb="35">
      <t>クロジ</t>
    </rPh>
    <rPh sb="41" eb="42">
      <t>シメ</t>
    </rPh>
    <rPh sb="51" eb="53">
      <t>リュウドウ</t>
    </rPh>
    <rPh sb="53" eb="55">
      <t>ヒリツ</t>
    </rPh>
    <rPh sb="61" eb="64">
      <t>タンキテキ</t>
    </rPh>
    <rPh sb="65" eb="67">
      <t>サイム</t>
    </rPh>
    <rPh sb="68" eb="69">
      <t>タイ</t>
    </rPh>
    <rPh sb="71" eb="73">
      <t>シハラ</t>
    </rPh>
    <rPh sb="74" eb="76">
      <t>ノウリョク</t>
    </rPh>
    <rPh sb="77" eb="78">
      <t>シメ</t>
    </rPh>
    <rPh sb="79" eb="81">
      <t>ドアイ</t>
    </rPh>
    <rPh sb="94" eb="96">
      <t>イジョウ</t>
    </rPh>
    <rPh sb="103" eb="104">
      <t>ネン</t>
    </rPh>
    <rPh sb="104" eb="106">
      <t>イナイ</t>
    </rPh>
    <rPh sb="107" eb="109">
      <t>シハラ</t>
    </rPh>
    <rPh sb="112" eb="114">
      <t>サイム</t>
    </rPh>
    <rPh sb="115" eb="116">
      <t>マカナ</t>
    </rPh>
    <rPh sb="259" eb="261">
      <t>クリイレ</t>
    </rPh>
    <rPh sb="290" eb="292">
      <t>ヘイキン</t>
    </rPh>
    <rPh sb="293" eb="295">
      <t>ウワマワ</t>
    </rPh>
    <rPh sb="390" eb="392">
      <t>コンゴ</t>
    </rPh>
    <rPh sb="393" eb="395">
      <t>シセツ</t>
    </rPh>
    <rPh sb="396" eb="399">
      <t>コウシントウ</t>
    </rPh>
    <rPh sb="400" eb="402">
      <t>ケンショウ</t>
    </rPh>
    <rPh sb="411" eb="416">
      <t>テキセイキボトウ</t>
    </rPh>
    <rPh sb="417" eb="419">
      <t>ケンショウ</t>
    </rPh>
    <rPh sb="420" eb="422">
      <t>ヒツヨウ</t>
    </rPh>
    <rPh sb="423" eb="424">
      <t>カンガ</t>
    </rPh>
    <phoneticPr fontId="4"/>
  </si>
  <si>
    <t>①有形固定資産減価償却率については、類似団体平均を上回っており、今後はさらに資産の老朽化は進行していくことから、計画的な施設の長寿命化や更新が必要となります。</t>
    <rPh sb="11" eb="12">
      <t>リツ</t>
    </rPh>
    <rPh sb="22" eb="24">
      <t>ヘイキン</t>
    </rPh>
    <rPh sb="25" eb="27">
      <t>ウワマワ</t>
    </rPh>
    <phoneticPr fontId="4"/>
  </si>
  <si>
    <r>
      <t xml:space="preserve">　経常収支比率が100％を超えていますが、経費回収率が100％を下回っていることから、経営改善の取組が必要です。
</t>
    </r>
    <r>
      <rPr>
        <sz val="10"/>
        <rFont val="ＭＳ ゴシック"/>
        <family val="3"/>
        <charset val="128"/>
      </rPr>
      <t>　特定地域生活排水処理事業は、皆瀬地区が平成11年度から、稲川地区が平成14年度からの事業であり、整備事業は終了しているものの浄化槽の付帯設備維持管理費の増加に加え、浄化槽本体の修繕も出始めていることから、今後も維持管理コストが高止まりとなることが想定されます。</t>
    </r>
    <r>
      <rPr>
        <sz val="10"/>
        <color rgb="FFFF0000"/>
        <rFont val="ＭＳ ゴシック"/>
        <family val="3"/>
        <charset val="128"/>
      </rPr>
      <t xml:space="preserve">
</t>
    </r>
    <r>
      <rPr>
        <sz val="10"/>
        <rFont val="ＭＳ ゴシック"/>
        <family val="3"/>
        <charset val="128"/>
      </rPr>
      <t xml:space="preserve">　今後、事業を継続していくには、包括的民間委託導入の検討を含む維持管理の効率化や適正化を行っていくとともに、人口減少に伴う使用料収入の減少を想定した収支構造の見直しが必要です。
</t>
    </r>
    <rPh sb="72" eb="74">
      <t>ミナセ</t>
    </rPh>
    <rPh sb="74" eb="76">
      <t>チク</t>
    </rPh>
    <rPh sb="86" eb="88">
      <t>イナカワ</t>
    </rPh>
    <rPh sb="88" eb="90">
      <t>チク</t>
    </rPh>
    <rPh sb="91" eb="93">
      <t>ヘイセイ</t>
    </rPh>
    <rPh sb="95" eb="97">
      <t>ネンド</t>
    </rPh>
    <rPh sb="106" eb="108">
      <t>セイビ</t>
    </rPh>
    <rPh sb="108" eb="110">
      <t>ジギョウ</t>
    </rPh>
    <rPh sb="111" eb="113">
      <t>シュウリョウ</t>
    </rPh>
    <rPh sb="120" eb="123">
      <t>ジョウカソウ</t>
    </rPh>
    <rPh sb="124" eb="128">
      <t>フタイセツビ</t>
    </rPh>
    <rPh sb="128" eb="133">
      <t>イジカンリヒ</t>
    </rPh>
    <rPh sb="134" eb="136">
      <t>ゾウカ</t>
    </rPh>
    <rPh sb="137" eb="138">
      <t>クワ</t>
    </rPh>
    <rPh sb="140" eb="143">
      <t>ジョウカソウ</t>
    </rPh>
    <rPh sb="143" eb="145">
      <t>ホンタイ</t>
    </rPh>
    <rPh sb="146" eb="148">
      <t>シュウゼン</t>
    </rPh>
    <rPh sb="149" eb="151">
      <t>デハジ</t>
    </rPh>
    <rPh sb="160" eb="162">
      <t>コンゴ</t>
    </rPh>
    <rPh sb="163" eb="167">
      <t>イジカンリ</t>
    </rPh>
    <rPh sb="171" eb="173">
      <t>タカド</t>
    </rPh>
    <rPh sb="181" eb="183">
      <t>ソウテイ</t>
    </rPh>
    <rPh sb="212" eb="214">
      <t>ドウニュウ</t>
    </rPh>
    <rPh sb="215" eb="217">
      <t>ケントウ</t>
    </rPh>
    <rPh sb="218" eb="219">
      <t>フク</t>
    </rPh>
    <rPh sb="220" eb="224">
      <t>イジカンリ</t>
    </rPh>
    <rPh sb="225" eb="228">
      <t>コウリツカ</t>
    </rPh>
    <rPh sb="229" eb="232">
      <t>テキセイカ</t>
    </rPh>
    <rPh sb="233" eb="234">
      <t>オコナ</t>
    </rPh>
    <rPh sb="259" eb="261">
      <t>ソウテイ</t>
    </rPh>
    <rPh sb="263" eb="265">
      <t>シュウシ</t>
    </rPh>
    <rPh sb="265" eb="267">
      <t>コウゾウ</t>
    </rPh>
    <rPh sb="268" eb="270">
      <t>ミナオ</t>
    </rPh>
    <rPh sb="272" eb="2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</si>
</sst>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F7-4941-B3A5-73573267D8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AF7-4941-B3A5-73573267D8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51.09</c:v>
                </c:pt>
                <c:pt idx="1">
                  <c:v>51.7</c:v>
                </c:pt>
                <c:pt idx="2">
                  <c:v>49.55</c:v>
                </c:pt>
                <c:pt idx="3">
                  <c:v>48.62</c:v>
                </c:pt>
                <c:pt idx="4">
                  <c:v>47.4</c:v>
                </c:pt>
              </c:numCache>
            </c:numRef>
          </c:val>
          <c:extLst>
            <c:ext xmlns:c16="http://schemas.microsoft.com/office/drawing/2014/chart" uri="{C3380CC4-5D6E-409C-BE32-E72D297353CC}">
              <c16:uniqueId val="{00000000-2DC9-47DF-8B5F-4A58A5CC0F1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2DC9-47DF-8B5F-4A58A5CC0F1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985-464E-A0F0-EA4CFBF198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8985-464E-A0F0-EA4CFBF198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108.21</c:v>
                </c:pt>
                <c:pt idx="1">
                  <c:v>106</c:v>
                </c:pt>
                <c:pt idx="2">
                  <c:v>109.18</c:v>
                </c:pt>
                <c:pt idx="3">
                  <c:v>108.91</c:v>
                </c:pt>
                <c:pt idx="4">
                  <c:v>111.45</c:v>
                </c:pt>
              </c:numCache>
            </c:numRef>
          </c:val>
          <c:extLst>
            <c:ext xmlns:c16="http://schemas.microsoft.com/office/drawing/2014/chart" uri="{C3380CC4-5D6E-409C-BE32-E72D297353CC}">
              <c16:uniqueId val="{00000000-E163-4202-9823-7CD82BA0F9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E163-4202-9823-7CD82BA0F9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6.73</c:v>
                </c:pt>
                <c:pt idx="1">
                  <c:v>13.45</c:v>
                </c:pt>
                <c:pt idx="2">
                  <c:v>20.170000000000002</c:v>
                </c:pt>
                <c:pt idx="3">
                  <c:v>26.9</c:v>
                </c:pt>
                <c:pt idx="4">
                  <c:v>33.619999999999997</c:v>
                </c:pt>
              </c:numCache>
            </c:numRef>
          </c:val>
          <c:extLst>
            <c:ext xmlns:c16="http://schemas.microsoft.com/office/drawing/2014/chart" uri="{C3380CC4-5D6E-409C-BE32-E72D297353CC}">
              <c16:uniqueId val="{00000000-EAD0-47F0-950C-768BC70464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EAD0-47F0-950C-768BC70464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38-4AFE-B87A-5E7E8FFE73D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38-4AFE-B87A-5E7E8FFE73D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85-4AEB-A264-0AACD68401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A885-4AEB-A264-0AACD68401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121.66</c:v>
                </c:pt>
                <c:pt idx="1">
                  <c:v>176.85</c:v>
                </c:pt>
                <c:pt idx="2">
                  <c:v>240.96</c:v>
                </c:pt>
                <c:pt idx="3">
                  <c:v>305.62</c:v>
                </c:pt>
                <c:pt idx="4">
                  <c:v>380.75</c:v>
                </c:pt>
              </c:numCache>
            </c:numRef>
          </c:val>
          <c:extLst>
            <c:ext xmlns:c16="http://schemas.microsoft.com/office/drawing/2014/chart" uri="{C3380CC4-5D6E-409C-BE32-E72D297353CC}">
              <c16:uniqueId val="{00000000-9BC5-4E92-8630-3C98C465F6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9BC5-4E92-8630-3C98C465F6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DE9E-4E7C-9F03-0F964BEA7E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DE9E-4E7C-9F03-0F964BEA7E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64.66</c:v>
                </c:pt>
                <c:pt idx="1">
                  <c:v>58.71</c:v>
                </c:pt>
                <c:pt idx="2">
                  <c:v>53.64</c:v>
                </c:pt>
                <c:pt idx="3">
                  <c:v>47.34</c:v>
                </c:pt>
                <c:pt idx="4">
                  <c:v>47.4</c:v>
                </c:pt>
              </c:numCache>
            </c:numRef>
          </c:val>
          <c:extLst>
            <c:ext xmlns:c16="http://schemas.microsoft.com/office/drawing/2014/chart" uri="{C3380CC4-5D6E-409C-BE32-E72D297353CC}">
              <c16:uniqueId val="{00000000-E16F-4017-A332-5309965ED58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E16F-4017-A332-5309965ED58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368.2</c:v>
                </c:pt>
                <c:pt idx="1">
                  <c:v>376.63</c:v>
                </c:pt>
                <c:pt idx="2">
                  <c:v>385.39</c:v>
                </c:pt>
                <c:pt idx="3">
                  <c:v>409.27</c:v>
                </c:pt>
                <c:pt idx="4">
                  <c:v>409.93</c:v>
                </c:pt>
              </c:numCache>
            </c:numRef>
          </c:val>
          <c:extLst>
            <c:ext xmlns:c16="http://schemas.microsoft.com/office/drawing/2014/chart" uri="{C3380CC4-5D6E-409C-BE32-E72D297353CC}">
              <c16:uniqueId val="{00000000-CCD0-4005-9086-241D54D61F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CCD0-4005-9086-241D54D61F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湯沢市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39484</v>
      </c>
      <c r="AM8" s="36"/>
      <c r="AN8" s="36"/>
      <c r="AO8" s="36"/>
      <c r="AP8" s="36"/>
      <c r="AQ8" s="36"/>
      <c r="AR8" s="36"/>
      <c r="AS8" s="36"/>
      <c r="AT8" s="37">
        <f>データ!T6</f>
        <v>790.91</v>
      </c>
      <c r="AU8" s="37"/>
      <c r="AV8" s="37"/>
      <c r="AW8" s="37"/>
      <c r="AX8" s="37"/>
      <c r="AY8" s="37"/>
      <c r="AZ8" s="37"/>
      <c r="BA8" s="37"/>
      <c r="BB8" s="37">
        <f>データ!U6</f>
        <v>49.92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49.5</v>
      </c>
      <c r="J10" s="37"/>
      <c r="K10" s="37"/>
      <c r="L10" s="37"/>
      <c r="M10" s="37"/>
      <c r="N10" s="37"/>
      <c r="O10" s="37"/>
      <c r="P10" s="37">
        <f>データ!P6</f>
        <v>9.93</v>
      </c>
      <c r="Q10" s="37"/>
      <c r="R10" s="37"/>
      <c r="S10" s="37"/>
      <c r="T10" s="37"/>
      <c r="U10" s="37"/>
      <c r="V10" s="37"/>
      <c r="W10" s="37">
        <f>データ!Q6</f>
        <v>100</v>
      </c>
      <c r="X10" s="37"/>
      <c r="Y10" s="37"/>
      <c r="Z10" s="37"/>
      <c r="AA10" s="37"/>
      <c r="AB10" s="37"/>
      <c r="AC10" s="37"/>
      <c r="AD10" s="36">
        <f>データ!R6</f>
        <v>6680</v>
      </c>
      <c r="AE10" s="36"/>
      <c r="AF10" s="36"/>
      <c r="AG10" s="36"/>
      <c r="AH10" s="36"/>
      <c r="AI10" s="36"/>
      <c r="AJ10" s="36"/>
      <c r="AK10" s="2"/>
      <c r="AL10" s="36">
        <f>データ!V6</f>
        <v>3890</v>
      </c>
      <c r="AM10" s="36"/>
      <c r="AN10" s="36"/>
      <c r="AO10" s="36"/>
      <c r="AP10" s="36"/>
      <c r="AQ10" s="36"/>
      <c r="AR10" s="36"/>
      <c r="AS10" s="36"/>
      <c r="AT10" s="37">
        <f>データ!W6</f>
        <v>1.27</v>
      </c>
      <c r="AU10" s="37"/>
      <c r="AV10" s="37"/>
      <c r="AW10" s="37"/>
      <c r="AX10" s="37"/>
      <c r="AY10" s="37"/>
      <c r="AZ10" s="37"/>
      <c r="BA10" s="37"/>
      <c r="BB10" s="37">
        <f>データ!X6</f>
        <v>3062.99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rC3vKY8fsPIfQTWB/FFwrZnDEiRCZlTQr0/ZLeqdav8Xcu/AybKzhQHvgN2I0si2Hg/ac68CIaiQJ8+KuJXpPQ==" saltValue="esZp/EJmr9US6J8z8oPca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52078</v>
      </c>
      <c r="D6" s="19">
        <f t="shared" si="3"/>
        <v>46</v>
      </c>
      <c r="E6" s="19">
        <f t="shared" si="3"/>
        <v>18</v>
      </c>
      <c r="F6" s="19">
        <f t="shared" si="3"/>
        <v>0</v>
      </c>
      <c r="G6" s="19">
        <f t="shared" si="3"/>
        <v>0</v>
      </c>
      <c r="H6" s="19" t="str">
        <f t="shared" si="3"/>
        <v>秋田県　湯沢市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49.5</v>
      </c>
      <c r="P6" s="20">
        <f t="shared" si="3"/>
        <v>9.93</v>
      </c>
      <c r="Q6" s="20">
        <f t="shared" si="3"/>
        <v>100</v>
      </c>
      <c r="R6" s="20">
        <f t="shared" si="3"/>
        <v>6680</v>
      </c>
      <c r="S6" s="20">
        <f t="shared" si="3"/>
        <v>39484</v>
      </c>
      <c r="T6" s="20">
        <f t="shared" si="3"/>
        <v>790.91</v>
      </c>
      <c r="U6" s="20">
        <f t="shared" si="3"/>
        <v>49.92</v>
      </c>
      <c r="V6" s="20">
        <f t="shared" si="3"/>
        <v>3890</v>
      </c>
      <c r="W6" s="20">
        <f t="shared" si="3"/>
        <v>1.27</v>
      </c>
      <c r="X6" s="20">
        <f t="shared" si="3"/>
        <v>3062.99</v>
      </c>
      <c r="Y6" s="21">
        <f>IF(Y7="",NA(),Y7)</f>
        <v>108.21</v>
      </c>
      <c r="Z6" s="21">
        <f t="shared" ref="Z6:AH6" si="4">IF(Z7="",NA(),Z7)</f>
        <v>106</v>
      </c>
      <c r="AA6" s="21">
        <f t="shared" si="4"/>
        <v>109.18</v>
      </c>
      <c r="AB6" s="21">
        <f t="shared" si="4"/>
        <v>108.91</v>
      </c>
      <c r="AC6" s="21">
        <f t="shared" si="4"/>
        <v>111.45</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121.66</v>
      </c>
      <c r="AV6" s="21">
        <f t="shared" ref="AV6:BD6" si="6">IF(AV7="",NA(),AV7)</f>
        <v>176.85</v>
      </c>
      <c r="AW6" s="21">
        <f t="shared" si="6"/>
        <v>240.96</v>
      </c>
      <c r="AX6" s="21">
        <f t="shared" si="6"/>
        <v>305.62</v>
      </c>
      <c r="AY6" s="21">
        <f t="shared" si="6"/>
        <v>380.75</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1">
        <f t="shared" si="7"/>
        <v>0.01</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64.66</v>
      </c>
      <c r="BR6" s="21">
        <f t="shared" ref="BR6:BZ6" si="8">IF(BR7="",NA(),BR7)</f>
        <v>58.71</v>
      </c>
      <c r="BS6" s="21">
        <f t="shared" si="8"/>
        <v>53.64</v>
      </c>
      <c r="BT6" s="21">
        <f t="shared" si="8"/>
        <v>47.34</v>
      </c>
      <c r="BU6" s="21">
        <f t="shared" si="8"/>
        <v>47.4</v>
      </c>
      <c r="BV6" s="21">
        <f t="shared" si="8"/>
        <v>60.59</v>
      </c>
      <c r="BW6" s="21">
        <f t="shared" si="8"/>
        <v>60</v>
      </c>
      <c r="BX6" s="21">
        <f t="shared" si="8"/>
        <v>59.01</v>
      </c>
      <c r="BY6" s="21">
        <f t="shared" si="8"/>
        <v>56.06</v>
      </c>
      <c r="BZ6" s="21">
        <f t="shared" si="8"/>
        <v>53.25</v>
      </c>
      <c r="CA6" s="20" t="str">
        <f>IF(CA7="","",IF(CA7="-","【-】","【"&amp;SUBSTITUTE(TEXT(CA7,"#,##0.00"),"-","△")&amp;"】"))</f>
        <v>【51.14】</v>
      </c>
      <c r="CB6" s="21">
        <f>IF(CB7="",NA(),CB7)</f>
        <v>368.2</v>
      </c>
      <c r="CC6" s="21">
        <f t="shared" ref="CC6:CK6" si="9">IF(CC7="",NA(),CC7)</f>
        <v>376.63</v>
      </c>
      <c r="CD6" s="21">
        <f t="shared" si="9"/>
        <v>385.39</v>
      </c>
      <c r="CE6" s="21">
        <f t="shared" si="9"/>
        <v>409.27</v>
      </c>
      <c r="CF6" s="21">
        <f t="shared" si="9"/>
        <v>409.93</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51.09</v>
      </c>
      <c r="CN6" s="21">
        <f t="shared" ref="CN6:CV6" si="10">IF(CN7="",NA(),CN7)</f>
        <v>51.7</v>
      </c>
      <c r="CO6" s="21">
        <f t="shared" si="10"/>
        <v>49.55</v>
      </c>
      <c r="CP6" s="21">
        <f t="shared" si="10"/>
        <v>48.62</v>
      </c>
      <c r="CQ6" s="21">
        <f t="shared" si="10"/>
        <v>47.4</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6.73</v>
      </c>
      <c r="DJ6" s="21">
        <f t="shared" ref="DJ6:DR6" si="12">IF(DJ7="",NA(),DJ7)</f>
        <v>13.45</v>
      </c>
      <c r="DK6" s="21">
        <f t="shared" si="12"/>
        <v>20.170000000000002</v>
      </c>
      <c r="DL6" s="21">
        <f t="shared" si="12"/>
        <v>26.9</v>
      </c>
      <c r="DM6" s="21">
        <f t="shared" si="12"/>
        <v>33.619999999999997</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52078</v>
      </c>
      <c r="D7" s="23">
        <v>46</v>
      </c>
      <c r="E7" s="23">
        <v>18</v>
      </c>
      <c r="F7" s="23">
        <v>0</v>
      </c>
      <c r="G7" s="23">
        <v>0</v>
      </c>
      <c r="H7" s="23" t="s">
        <v>96</v>
      </c>
      <c r="I7" s="23" t="s">
        <v>97</v>
      </c>
      <c r="J7" s="23" t="s">
        <v>98</v>
      </c>
      <c r="K7" s="23" t="s">
        <v>99</v>
      </c>
      <c r="L7" s="23" t="s">
        <v>100</v>
      </c>
      <c r="M7" s="23" t="s">
        <v>101</v>
      </c>
      <c r="N7" s="24" t="s">
        <v>102</v>
      </c>
      <c r="O7" s="24">
        <v>49.5</v>
      </c>
      <c r="P7" s="24">
        <v>9.93</v>
      </c>
      <c r="Q7" s="24">
        <v>100</v>
      </c>
      <c r="R7" s="24">
        <v>6680</v>
      </c>
      <c r="S7" s="24">
        <v>39484</v>
      </c>
      <c r="T7" s="24">
        <v>790.91</v>
      </c>
      <c r="U7" s="24">
        <v>49.92</v>
      </c>
      <c r="V7" s="24">
        <v>3890</v>
      </c>
      <c r="W7" s="24">
        <v>1.27</v>
      </c>
      <c r="X7" s="24">
        <v>3062.99</v>
      </c>
      <c r="Y7" s="24">
        <v>108.21</v>
      </c>
      <c r="Z7" s="24">
        <v>106</v>
      </c>
      <c r="AA7" s="24">
        <v>109.18</v>
      </c>
      <c r="AB7" s="24">
        <v>108.91</v>
      </c>
      <c r="AC7" s="24">
        <v>111.45</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121.66</v>
      </c>
      <c r="AV7" s="24">
        <v>176.85</v>
      </c>
      <c r="AW7" s="24">
        <v>240.96</v>
      </c>
      <c r="AX7" s="24">
        <v>305.62</v>
      </c>
      <c r="AY7" s="24">
        <v>380.75</v>
      </c>
      <c r="AZ7" s="24">
        <v>100.47</v>
      </c>
      <c r="BA7" s="24">
        <v>122.71</v>
      </c>
      <c r="BB7" s="24">
        <v>138.19999999999999</v>
      </c>
      <c r="BC7" s="24">
        <v>126.97</v>
      </c>
      <c r="BD7" s="24">
        <v>103.61</v>
      </c>
      <c r="BE7" s="24">
        <v>106.63</v>
      </c>
      <c r="BF7" s="24">
        <v>0</v>
      </c>
      <c r="BG7" s="24">
        <v>0</v>
      </c>
      <c r="BH7" s="24">
        <v>0.01</v>
      </c>
      <c r="BI7" s="24">
        <v>0</v>
      </c>
      <c r="BJ7" s="24">
        <v>0</v>
      </c>
      <c r="BK7" s="24">
        <v>294.27</v>
      </c>
      <c r="BL7" s="24">
        <v>294.08999999999997</v>
      </c>
      <c r="BM7" s="24">
        <v>294.08999999999997</v>
      </c>
      <c r="BN7" s="24">
        <v>338.47</v>
      </c>
      <c r="BO7" s="24">
        <v>368.83</v>
      </c>
      <c r="BP7" s="24">
        <v>386.06</v>
      </c>
      <c r="BQ7" s="24">
        <v>64.66</v>
      </c>
      <c r="BR7" s="24">
        <v>58.71</v>
      </c>
      <c r="BS7" s="24">
        <v>53.64</v>
      </c>
      <c r="BT7" s="24">
        <v>47.34</v>
      </c>
      <c r="BU7" s="24">
        <v>47.4</v>
      </c>
      <c r="BV7" s="24">
        <v>60.59</v>
      </c>
      <c r="BW7" s="24">
        <v>60</v>
      </c>
      <c r="BX7" s="24">
        <v>59.01</v>
      </c>
      <c r="BY7" s="24">
        <v>56.06</v>
      </c>
      <c r="BZ7" s="24">
        <v>53.25</v>
      </c>
      <c r="CA7" s="24">
        <v>51.14</v>
      </c>
      <c r="CB7" s="24">
        <v>368.2</v>
      </c>
      <c r="CC7" s="24">
        <v>376.63</v>
      </c>
      <c r="CD7" s="24">
        <v>385.39</v>
      </c>
      <c r="CE7" s="24">
        <v>409.27</v>
      </c>
      <c r="CF7" s="24">
        <v>409.93</v>
      </c>
      <c r="CG7" s="24">
        <v>280.23</v>
      </c>
      <c r="CH7" s="24">
        <v>282.70999999999998</v>
      </c>
      <c r="CI7" s="24">
        <v>291.82</v>
      </c>
      <c r="CJ7" s="24">
        <v>304.36</v>
      </c>
      <c r="CK7" s="24">
        <v>325.45</v>
      </c>
      <c r="CL7" s="24">
        <v>329.31</v>
      </c>
      <c r="CM7" s="24">
        <v>51.09</v>
      </c>
      <c r="CN7" s="24">
        <v>51.7</v>
      </c>
      <c r="CO7" s="24">
        <v>49.55</v>
      </c>
      <c r="CP7" s="24">
        <v>48.62</v>
      </c>
      <c r="CQ7" s="24">
        <v>47.4</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6.73</v>
      </c>
      <c r="DJ7" s="24">
        <v>13.45</v>
      </c>
      <c r="DK7" s="24">
        <v>20.170000000000002</v>
      </c>
      <c r="DL7" s="24">
        <v>26.9</v>
      </c>
      <c r="DM7" s="24">
        <v>33.619999999999997</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和弥</cp:lastModifiedBy>
  <cp:lastPrinted>2026-01-19T01:09:32Z</cp:lastPrinted>
  <dcterms:created xsi:type="dcterms:W3CDTF">2025-12-23T06:29:17Z</dcterms:created>
  <dcterms:modified xsi:type="dcterms:W3CDTF">2026-01-26T23:46:29Z</dcterms:modified>
  <cp:category/>
</cp:coreProperties>
</file>