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6" tabRatio="922" activeTab="0"/>
  </bookViews>
  <sheets>
    <sheet name="事前申込" sheetId="1" r:id="rId1"/>
    <sheet name="別紙1-Ａ（植栽）" sheetId="2" r:id="rId2"/>
    <sheet name="別紙1-Ｂ（植栽）" sheetId="3" r:id="rId3"/>
    <sheet name="別紙2（下刈り）" sheetId="4" r:id="rId4"/>
    <sheet name="別紙3（枝打ち）" sheetId="5" r:id="rId5"/>
    <sheet name="別紙4（除伐）" sheetId="6" r:id="rId6"/>
    <sheet name="別紙5（保育間伐）" sheetId="7" r:id="rId7"/>
  </sheets>
  <externalReferences>
    <externalReference r:id="rId10"/>
    <externalReference r:id="rId11"/>
    <externalReference r:id="rId12"/>
    <externalReference r:id="rId13"/>
    <externalReference r:id="rId14"/>
    <externalReference r:id="rId15"/>
  </externalReferences>
  <definedNames>
    <definedName name="_xlnm.Print_Area" localSheetId="0">'事前申込'!$A$1:$J$40</definedName>
    <definedName name="_xlnm.Print_Area" localSheetId="1">'別紙1-Ａ（植栽）'!$A$1:$Q$27</definedName>
    <definedName name="_xlnm.Print_Area" localSheetId="2">'別紙1-Ｂ（植栽）'!$A$1:$Q$27</definedName>
    <definedName name="_xlnm.Print_Area" localSheetId="3">'別紙2（下刈り）'!$A$1:$O$25</definedName>
    <definedName name="_xlnm.Print_Area" localSheetId="4">'別紙3（枝打ち）'!$A$1:$O$25</definedName>
    <definedName name="_xlnm.Print_Area" localSheetId="5">'別紙4（除伐）'!$A$1:$O$25</definedName>
    <definedName name="_xlnm.Print_Area" localSheetId="6">'別紙5（保育間伐）'!$A$1:$O$25</definedName>
    <definedName name="あああ" localSheetId="4">#REF!</definedName>
    <definedName name="あああ" localSheetId="6">#REF!</definedName>
    <definedName name="あああ">#REF!</definedName>
    <definedName name="いいい" localSheetId="6">#REF!</definedName>
    <definedName name="いいい">#REF!</definedName>
    <definedName name="ううう">#REF!</definedName>
    <definedName name="えええ">#REF!</definedName>
    <definedName name="トラック運搬">#REF!</definedName>
    <definedName name="維持修理費率">'[1]算定表'!$P$9</definedName>
    <definedName name="維持修理費率Ｈ２２">'[2]算定表'!$P$9</definedName>
    <definedName name="一般運転手４月">#REF!</definedName>
    <definedName name="開削工">#REF!</definedName>
    <definedName name="技師Ａ４月">#REF!</definedName>
    <definedName name="技師Ｂ４月">#REF!</definedName>
    <definedName name="技師Ｃ４月">#REF!</definedName>
    <definedName name="技師長４月">#REF!</definedName>
    <definedName name="技術員４月">#REF!</definedName>
    <definedName name="供用日数">'[1]算定表'!$M$9</definedName>
    <definedName name="工事消耗品損料">#REF!</definedName>
    <definedName name="主任技師４月">#REF!</definedName>
    <definedName name="主任技術者４月">#REF!</definedName>
    <definedName name="主任地質調査員４月">#REF!</definedName>
    <definedName name="縦断測量">#REF!</definedName>
    <definedName name="図工４月">#REF!</definedName>
    <definedName name="推進工">#REF!</definedName>
    <definedName name="数量">#REF!</definedName>
    <definedName name="設計協議">#REF!</definedName>
    <definedName name="全体計画">#REF!</definedName>
    <definedName name="測量技師４月">#REF!</definedName>
    <definedName name="測量技師補４月">#REF!</definedName>
    <definedName name="測量主任技師４月">#REF!</definedName>
    <definedName name="測量助手４月">#REF!</definedName>
    <definedName name="代価NO1_NO8">#REF!</definedName>
    <definedName name="代価NO103_104">#REF!</definedName>
    <definedName name="代価NO17_NO23">#REF!</definedName>
    <definedName name="代価NO24_NO28">#REF!</definedName>
    <definedName name="代価NO29_NO35">#REF!</definedName>
    <definedName name="代価NO36_NO45">#REF!</definedName>
    <definedName name="代価NO46_NO54">#REF!</definedName>
    <definedName name="代価NO55_NO64">#REF!</definedName>
    <definedName name="代価NO65_NO71">#REF!</definedName>
    <definedName name="代価NO72_NO77">#REF!</definedName>
    <definedName name="代価NO77_NO81">#REF!</definedName>
    <definedName name="代価NO82_NO88">#REF!</definedName>
    <definedName name="代価NO89_NO95">#REF!</definedName>
    <definedName name="代価NO9_NO16">#REF!</definedName>
    <definedName name="代価NO96_NO102">#REF!</definedName>
    <definedName name="単価表1">#REF!</definedName>
    <definedName name="単価表2">#REF!</definedName>
    <definedName name="単価表3">#REF!</definedName>
    <definedName name="単価表4">#REF!</definedName>
    <definedName name="地質調査員４月">#REF!</definedName>
    <definedName name="地質調査技師４月">#REF!</definedName>
    <definedName name="中心線測量">#REF!</definedName>
    <definedName name="調査消耗品損料">#REF!</definedName>
    <definedName name="登録適用部">#REF!</definedName>
    <definedName name="当初01表紙">#REF!</definedName>
    <definedName name="踏査選点">#REF!</definedName>
    <definedName name="内訳表印刷">#REF!</definedName>
    <definedName name="年間管理費率">'[1]算定表'!$Q$9</definedName>
    <definedName name="標準使用年数">'[1]算定表'!$I$9</definedName>
    <definedName name="表1">#REF!</definedName>
    <definedName name="表2">#REF!</definedName>
    <definedName name="表3">#REF!</definedName>
    <definedName name="表紙">#REF!</definedName>
    <definedName name="表紙請負">#REF!</definedName>
    <definedName name="普通作業員４月">#REF!</definedName>
    <definedName name="明1">#REF!</definedName>
    <definedName name="明10">#REF!</definedName>
    <definedName name="明2">#REF!</definedName>
    <definedName name="明3">#REF!</definedName>
    <definedName name="明4">#REF!</definedName>
    <definedName name="明5">#REF!</definedName>
    <definedName name="明6">#REF!</definedName>
    <definedName name="明7">#REF!</definedName>
    <definedName name="明8">#REF!</definedName>
    <definedName name="明9">#REF!</definedName>
    <definedName name="林内作業車運搬">#REF!</definedName>
  </definedNames>
  <calcPr fullCalcOnLoad="1"/>
</workbook>
</file>

<file path=xl/sharedStrings.xml><?xml version="1.0" encoding="utf-8"?>
<sst xmlns="http://schemas.openxmlformats.org/spreadsheetml/2006/main" count="308" uniqueCount="100">
  <si>
    <t>留意事項</t>
  </si>
  <si>
    <t>所在地</t>
  </si>
  <si>
    <t>林班</t>
  </si>
  <si>
    <t>小班</t>
  </si>
  <si>
    <t>大字</t>
  </si>
  <si>
    <t>字</t>
  </si>
  <si>
    <t>地番</t>
  </si>
  <si>
    <t>面積</t>
  </si>
  <si>
    <t>林齢</t>
  </si>
  <si>
    <t>※</t>
  </si>
  <si>
    <t>（別紙）</t>
  </si>
  <si>
    <t>湯沢市長　様</t>
  </si>
  <si>
    <t>補助金申請者</t>
  </si>
  <si>
    <t>森林現況</t>
  </si>
  <si>
    <t>面積
(ha)</t>
  </si>
  <si>
    <t>樹種</t>
  </si>
  <si>
    <t>区分</t>
  </si>
  <si>
    <t>＜事業計画＞</t>
  </si>
  <si>
    <t>＜添付書類＞</t>
  </si>
  <si>
    <t>別紙「内訳書」</t>
  </si>
  <si>
    <t>内訳書</t>
  </si>
  <si>
    <t>○○</t>
  </si>
  <si>
    <t>1-2</t>
  </si>
  <si>
    <t>(ha)</t>
  </si>
  <si>
    <t>県補助金(円)</t>
  </si>
  <si>
    <t>市補助金(円)</t>
  </si>
  <si>
    <t>haあたり
(本)</t>
  </si>
  <si>
    <t>注）所在地は、施工地の代表地番及び代表林小班を記載すること。</t>
  </si>
  <si>
    <t>県補助金
申請
予定時期</t>
  </si>
  <si>
    <t>２　下刈り</t>
  </si>
  <si>
    <t>　　行が不足する場合は、追加して記載してください。</t>
  </si>
  <si>
    <t>補助金申請予定額
（円）</t>
  </si>
  <si>
    <t>(記載例)</t>
  </si>
  <si>
    <t>植栽内容</t>
  </si>
  <si>
    <t>苗種類</t>
  </si>
  <si>
    <t>面積
（ha）</t>
  </si>
  <si>
    <t>県補助金</t>
  </si>
  <si>
    <t>ＡＤ</t>
  </si>
  <si>
    <t xml:space="preserve">     令和　　年　　月　　日</t>
  </si>
  <si>
    <t>湯沢市未来へつなぐ森づくり事業補助金　事前申込書</t>
  </si>
  <si>
    <t>　令和　年度湯沢市未来へつなぐ森づくり事業補助金の交付を受けたいので、次のとおり申込みます。</t>
  </si>
  <si>
    <t>R6.9</t>
  </si>
  <si>
    <t>R6.9</t>
  </si>
  <si>
    <t>ｽｷﾞ</t>
  </si>
  <si>
    <t>ｺﾝﾃﾅ</t>
  </si>
  <si>
    <t>ｺﾝﾃﾅ</t>
  </si>
  <si>
    <t>cとdの少ない方の額</t>
  </si>
  <si>
    <t>本数/ha
(本)</t>
  </si>
  <si>
    <t>公共・非公共の別</t>
  </si>
  <si>
    <t>公共</t>
  </si>
  <si>
    <t>↓も入力してください。</t>
  </si>
  <si>
    <t>本数
（本）</t>
  </si>
  <si>
    <t>自己負担額</t>
  </si>
  <si>
    <t>a:標準経費</t>
  </si>
  <si>
    <t>b:補助金額</t>
  </si>
  <si>
    <t>c:上限①標準経費の30%</t>
  </si>
  <si>
    <t>d:上限②
(a-b)</t>
  </si>
  <si>
    <t>　　上限②は、県補助金標準経費から県補助金額を差し引いた額を記載すること。</t>
  </si>
  <si>
    <t>合計</t>
  </si>
  <si>
    <t>合計</t>
  </si>
  <si>
    <t>面積及び区分ごとの補助申請予定額は、別紙の合計欄と一致すること。</t>
  </si>
  <si>
    <t>c:上限①標準経費の20%</t>
  </si>
  <si>
    <t>消費税</t>
  </si>
  <si>
    <t>現場監督費</t>
  </si>
  <si>
    <t>あり</t>
  </si>
  <si>
    <t>ＡＢ</t>
  </si>
  <si>
    <t>税込み</t>
  </si>
  <si>
    <t>法定福利費</t>
  </si>
  <si>
    <t>d:上限②
(面積×300,000円)</t>
  </si>
  <si>
    <t>標準経費</t>
  </si>
  <si>
    <t>補助金額</t>
  </si>
  <si>
    <t>標準経費の20%</t>
  </si>
  <si>
    <t>千円未満切り捨て</t>
  </si>
  <si>
    <t>Ａ</t>
  </si>
  <si>
    <t>　１－Ａ　植栽（低コスト植栽）</t>
  </si>
  <si>
    <t>１－Ａ　植栽（低コスト植栽）</t>
  </si>
  <si>
    <t>１－Ｂ　植栽（その他植栽）</t>
  </si>
  <si>
    <t>　１－Ｂ　植栽（その他植栽）</t>
  </si>
  <si>
    <t>　２　下刈り</t>
  </si>
  <si>
    <t>　５　保育間伐</t>
  </si>
  <si>
    <t>　　cとdの少ない方の額の額は、千円未満を切り捨てた額を記載すること。</t>
  </si>
  <si>
    <t>　　上限①県補助金標準経費の30％以内の額は、小数点第1位を切り捨てた額を記載すること。</t>
  </si>
  <si>
    <t>　　標準経費の20%以内の額は、小数点第1位を切り捨てた額を記載すること。</t>
  </si>
  <si>
    <t>５　保育間伐</t>
  </si>
  <si>
    <t>R6.12</t>
  </si>
  <si>
    <t>R7.2</t>
  </si>
  <si>
    <t>Ｆ</t>
  </si>
  <si>
    <t>選木</t>
  </si>
  <si>
    <t>なし</t>
  </si>
  <si>
    <t>住　　所</t>
  </si>
  <si>
    <t>電話番号</t>
  </si>
  <si>
    <t>代 表 者</t>
  </si>
  <si>
    <t>法 人 名</t>
  </si>
  <si>
    <t>集約化
支援事業</t>
  </si>
  <si>
    <t>森づくり
支援事業</t>
  </si>
  <si>
    <t>　受託森林の経営計画作成</t>
  </si>
  <si>
    <t>４　除伐</t>
  </si>
  <si>
    <t>３　枝打ち</t>
  </si>
  <si>
    <t>　３　枝打ち</t>
  </si>
  <si>
    <t>　４　除伐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</si>
</sst>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Red]\-#,##0.0000"/>
    <numFmt numFmtId="179" formatCode="0.00&quot;ha&quot;"/>
    <numFmt numFmtId="180" formatCode="0.00_ "/>
    <numFmt numFmtId="181" formatCode="0_);[Red]\(0\)"/>
    <numFmt numFmtId="182" formatCode="0.00_);[Red]\(0.00\)"/>
  </numFmts>
  <fonts count="58">
    <font>
      <sz val="11"/>
      <name val="ＭＳ Ｐゴシック"/>
      <family val="3"/>
    </font>
    <font>
      <sz val="6"/>
      <name val="ＭＳ Ｐゴシック"/>
      <family val="3"/>
    </font>
    <font>
      <sz val="12"/>
      <name val="ＭＳ ゴシック"/>
      <family val="3"/>
    </font>
    <font>
      <sz val="10"/>
      <name val="ＭＳ ゴシック"/>
      <family val="3"/>
    </font>
    <font>
      <b/>
      <sz val="12"/>
      <name val="ＭＳ ゴシック"/>
      <family val="3"/>
    </font>
    <font>
      <b/>
      <sz val="18"/>
      <name val="ＭＳ ゴシック"/>
      <family val="3"/>
    </font>
    <font>
      <sz val="12"/>
      <name val="ＭＳ 明朝"/>
      <family val="1"/>
    </font>
    <font>
      <sz val="14"/>
      <name val="ＭＳ 明朝"/>
      <family val="1"/>
    </font>
    <font>
      <sz val="11"/>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明朝"/>
      <family val="1"/>
    </font>
    <font>
      <u val="single"/>
      <sz val="11"/>
      <color indexed="20"/>
      <name val="ＭＳ Ｐゴシック"/>
      <family val="3"/>
    </font>
    <font>
      <sz val="11"/>
      <color indexed="17"/>
      <name val="ＭＳ Ｐゴシック"/>
      <family val="3"/>
    </font>
    <font>
      <sz val="11"/>
      <color indexed="10"/>
      <name val="ＭＳ ゴシック"/>
      <family val="3"/>
    </font>
    <font>
      <sz val="12"/>
      <color indexed="13"/>
      <name val="ＭＳ ゴシック"/>
      <family val="3"/>
    </font>
    <font>
      <b/>
      <sz val="12"/>
      <color indexed="13"/>
      <name val="ＭＳ ゴシック"/>
      <family val="3"/>
    </font>
    <font>
      <b/>
      <sz val="11"/>
      <color indexed="13"/>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明朝"/>
      <family val="1"/>
    </font>
    <font>
      <u val="single"/>
      <sz val="11"/>
      <color theme="11"/>
      <name val="ＭＳ Ｐゴシック"/>
      <family val="3"/>
    </font>
    <font>
      <sz val="11"/>
      <color rgb="FF006100"/>
      <name val="Calibri"/>
      <family val="3"/>
    </font>
    <font>
      <sz val="11"/>
      <color rgb="FFFF0000"/>
      <name val="ＭＳ ゴシック"/>
      <family val="3"/>
    </font>
    <font>
      <sz val="12"/>
      <color rgb="FFFFFF00"/>
      <name val="ＭＳ ゴシック"/>
      <family val="3"/>
    </font>
    <font>
      <b/>
      <sz val="12"/>
      <color rgb="FFFFFF00"/>
      <name val="ＭＳ ゴシック"/>
      <family val="3"/>
    </font>
    <font>
      <b/>
      <sz val="11"/>
      <color rgb="FFFFFF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color indexed="63"/>
      </right>
      <top>
        <color indexed="63"/>
      </top>
      <bottom>
        <color indexed="63"/>
      </bottom>
    </border>
    <border>
      <left style="thin"/>
      <right>
        <color indexed="63"/>
      </right>
      <top style="double"/>
      <bottom>
        <color indexed="63"/>
      </bottom>
    </border>
    <border>
      <left style="medium"/>
      <right>
        <color indexed="63"/>
      </right>
      <top style="double"/>
      <bottom>
        <color indexed="63"/>
      </bottom>
    </border>
    <border>
      <left style="thin"/>
      <right style="thin"/>
      <top>
        <color indexed="63"/>
      </top>
      <bottom>
        <color indexed="63"/>
      </bottom>
    </border>
    <border>
      <left style="thin"/>
      <right>
        <color indexed="63"/>
      </right>
      <top style="double"/>
      <bottom style="medium"/>
    </border>
    <border>
      <left style="thin"/>
      <right>
        <color indexed="63"/>
      </right>
      <top>
        <color indexed="63"/>
      </top>
      <bottom style="double"/>
    </border>
    <border>
      <left style="thin"/>
      <right style="medium"/>
      <top style="thin"/>
      <bottom style="double"/>
    </border>
    <border>
      <left style="medium"/>
      <right>
        <color indexed="63"/>
      </right>
      <top>
        <color indexed="63"/>
      </top>
      <bottom style="double"/>
    </border>
    <border>
      <left style="thin"/>
      <right style="thin"/>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double"/>
      <bottom style="medium"/>
    </border>
    <border>
      <left style="medium"/>
      <right style="thin"/>
      <top style="double"/>
      <bottom style="medium"/>
    </border>
    <border>
      <left style="medium"/>
      <right style="thin"/>
      <top>
        <color indexed="63"/>
      </top>
      <bottom style="thin"/>
    </border>
    <border>
      <left style="medium"/>
      <right style="thin"/>
      <top style="thin"/>
      <bottom style="thin"/>
    </border>
    <border>
      <left style="medium"/>
      <right style="thin"/>
      <top>
        <color indexed="63"/>
      </top>
      <bottom>
        <color indexed="63"/>
      </bottom>
    </border>
    <border>
      <left style="thin"/>
      <right style="medium"/>
      <top style="thin"/>
      <bottom>
        <color indexed="63"/>
      </bottom>
    </border>
    <border>
      <left style="thin"/>
      <right style="medium"/>
      <top style="double"/>
      <bottom style="medium"/>
    </border>
    <border>
      <left style="thin"/>
      <right style="medium"/>
      <top style="double"/>
      <bottom style="thin"/>
    </border>
    <border>
      <left style="thin"/>
      <right style="medium"/>
      <top style="double"/>
      <bottom>
        <color indexed="63"/>
      </bottom>
    </border>
    <border>
      <left>
        <color indexed="63"/>
      </left>
      <right>
        <color indexed="63"/>
      </right>
      <top style="double"/>
      <bottom style="thin"/>
    </border>
    <border>
      <left>
        <color indexed="63"/>
      </left>
      <right style="thin"/>
      <top style="double"/>
      <bottom style="thin"/>
    </border>
    <border>
      <left style="medium"/>
      <right>
        <color indexed="63"/>
      </right>
      <top style="hair"/>
      <bottom>
        <color indexed="63"/>
      </bottom>
    </border>
    <border>
      <left style="medium"/>
      <right>
        <color indexed="63"/>
      </right>
      <top>
        <color indexed="63"/>
      </top>
      <bottom style="hair"/>
    </border>
    <border>
      <left style="medium"/>
      <right>
        <color indexed="63"/>
      </right>
      <top style="hair"/>
      <bottom style="hair"/>
    </border>
    <border>
      <left style="medium"/>
      <right style="thin"/>
      <top style="double"/>
      <bottom>
        <color indexed="63"/>
      </bottom>
    </border>
    <border>
      <left style="medium"/>
      <right style="thin"/>
      <top>
        <color indexed="63"/>
      </top>
      <bottom style="double"/>
    </border>
    <border>
      <left style="thin"/>
      <right style="medium"/>
      <top>
        <color indexed="63"/>
      </top>
      <bottom style="double"/>
    </border>
    <border>
      <left style="medium"/>
      <right style="thin"/>
      <top style="thin"/>
      <bottom>
        <color indexed="63"/>
      </bottom>
    </border>
    <border>
      <left style="thin"/>
      <right style="thin"/>
      <top style="double"/>
      <bottom>
        <color indexed="63"/>
      </bottom>
    </border>
    <border>
      <left style="thin"/>
      <right style="thin"/>
      <top>
        <color indexed="63"/>
      </top>
      <bottom style="double"/>
    </border>
    <border>
      <left style="thin"/>
      <right style="medium"/>
      <top>
        <color indexed="63"/>
      </top>
      <bottom>
        <color indexed="63"/>
      </bottom>
    </border>
    <border>
      <left>
        <color indexed="63"/>
      </left>
      <right style="thin"/>
      <top style="double"/>
      <bottom>
        <color indexed="63"/>
      </bottom>
    </border>
    <border>
      <left>
        <color indexed="63"/>
      </left>
      <right style="thin"/>
      <top>
        <color indexed="63"/>
      </top>
      <bottom style="double"/>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diagonalUp="1">
      <left>
        <color indexed="63"/>
      </left>
      <right>
        <color indexed="63"/>
      </right>
      <top style="double"/>
      <bottom style="medium"/>
      <diagonal style="thin"/>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color indexed="63"/>
      </top>
      <bottom style="hair"/>
    </border>
    <border>
      <left style="thin"/>
      <right style="hair"/>
      <top style="hair"/>
      <bottom>
        <color indexed="63"/>
      </bottom>
    </border>
    <border>
      <left style="hair"/>
      <right style="thin"/>
      <top style="hair"/>
      <bottom>
        <color indexed="63"/>
      </bottom>
    </border>
    <border>
      <left>
        <color indexed="63"/>
      </left>
      <right style="thin"/>
      <top>
        <color indexed="63"/>
      </top>
      <bottom>
        <color indexed="63"/>
      </bottom>
    </border>
    <border>
      <left style="thin"/>
      <right>
        <color indexed="63"/>
      </right>
      <top style="thin"/>
      <bottom style="thin"/>
    </border>
    <border>
      <left style="hair"/>
      <right style="hair"/>
      <top style="hair"/>
      <bottom>
        <color indexed="63"/>
      </bottom>
    </border>
    <border>
      <left style="hair"/>
      <right style="hair"/>
      <top>
        <color indexed="63"/>
      </top>
      <bottom style="hair"/>
    </border>
    <border>
      <left style="hair"/>
      <right style="hair"/>
      <top style="hair"/>
      <bottom style="hair"/>
    </border>
    <border>
      <left style="hair"/>
      <right style="hair"/>
      <top style="hair"/>
      <bottom style="thin"/>
    </border>
    <border>
      <left style="hair"/>
      <right style="thin"/>
      <top>
        <color indexed="63"/>
      </top>
      <bottom style="hair"/>
    </border>
    <border>
      <left style="hair"/>
      <right>
        <color indexed="63"/>
      </right>
      <top>
        <color indexed="63"/>
      </top>
      <bottom style="hair"/>
    </border>
    <border>
      <left style="hair"/>
      <right>
        <color indexed="63"/>
      </right>
      <top style="hair"/>
      <bottom>
        <color indexed="63"/>
      </bottom>
    </border>
    <border>
      <left style="hair"/>
      <right>
        <color indexed="63"/>
      </right>
      <top style="hair"/>
      <bottom style="hair"/>
    </border>
    <border>
      <left style="hair"/>
      <right>
        <color indexed="63"/>
      </right>
      <top style="hair"/>
      <bottom style="thin"/>
    </border>
    <border>
      <left style="thin"/>
      <right>
        <color indexed="63"/>
      </right>
      <top style="thin"/>
      <bottom>
        <color indexed="63"/>
      </bottom>
    </border>
    <border>
      <left>
        <color indexed="63"/>
      </left>
      <right style="thin"/>
      <top style="thin"/>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double"/>
    </border>
    <border>
      <left style="thin"/>
      <right>
        <color indexed="63"/>
      </right>
      <top style="thin"/>
      <bottom style="double"/>
    </border>
    <border>
      <left style="thin"/>
      <right>
        <color indexed="63"/>
      </right>
      <top style="double"/>
      <bottom style="thin"/>
    </border>
    <border>
      <left>
        <color indexed="63"/>
      </left>
      <right>
        <color indexed="63"/>
      </right>
      <top style="medium"/>
      <bottom style="thin"/>
    </border>
    <border>
      <left>
        <color indexed="63"/>
      </left>
      <right style="medium"/>
      <top style="medium"/>
      <bottom style="thin"/>
    </border>
    <border>
      <left style="thin"/>
      <right style="hair"/>
      <top style="thin"/>
      <bottom style="hair"/>
    </border>
    <border>
      <left>
        <color indexed="63"/>
      </left>
      <right>
        <color indexed="63"/>
      </right>
      <top style="thin"/>
      <bottom style="hair"/>
    </border>
    <border>
      <left style="hair"/>
      <right style="thin"/>
      <top style="thin"/>
      <bottom style="hair"/>
    </border>
    <border diagonalUp="1">
      <left style="medium"/>
      <right>
        <color indexed="63"/>
      </right>
      <top style="double"/>
      <bottom style="medium"/>
      <diagonal style="hair"/>
    </border>
    <border diagonalUp="1">
      <left>
        <color indexed="63"/>
      </left>
      <right>
        <color indexed="63"/>
      </right>
      <top style="double"/>
      <bottom style="medium"/>
      <diagonal style="hair"/>
    </border>
    <border diagonalUp="1">
      <left>
        <color indexed="63"/>
      </left>
      <right style="medium"/>
      <top style="double"/>
      <bottom style="medium"/>
      <diagonal style="hair"/>
    </border>
    <border diagonalUp="1">
      <left style="thin"/>
      <right>
        <color indexed="63"/>
      </right>
      <top style="double"/>
      <bottom style="medium"/>
      <diagonal style="hair"/>
    </border>
    <border diagonalUp="1">
      <left style="medium"/>
      <right>
        <color indexed="63"/>
      </right>
      <top style="double"/>
      <bottom style="medium"/>
      <diagonal style="thin"/>
    </border>
    <border diagonalUp="1">
      <left>
        <color indexed="63"/>
      </left>
      <right style="medium"/>
      <top style="double"/>
      <bottom style="medium"/>
      <diagonal style="thin"/>
    </border>
    <border diagonalUp="1">
      <left>
        <color indexed="63"/>
      </left>
      <right style="thin"/>
      <top style="double"/>
      <bottom style="medium"/>
      <diagonal style="thin"/>
    </border>
    <border>
      <left style="thin"/>
      <right>
        <color indexed="63"/>
      </right>
      <top style="medium"/>
      <bottom style="thin"/>
    </border>
    <border>
      <left style="medium"/>
      <right>
        <color indexed="63"/>
      </right>
      <top style="medium"/>
      <bottom style="thin"/>
    </border>
    <border>
      <left style="medium"/>
      <right style="thin"/>
      <top style="medium"/>
      <bottom style="thin"/>
    </border>
    <border>
      <left style="thin"/>
      <right style="medium"/>
      <top style="medium"/>
      <bottom style="thin"/>
    </border>
    <border>
      <left>
        <color indexed="63"/>
      </left>
      <right style="medium"/>
      <top style="thin"/>
      <bottom>
        <color indexed="63"/>
      </bottom>
    </border>
    <border>
      <left>
        <color indexed="63"/>
      </left>
      <right style="medium"/>
      <top>
        <color indexed="63"/>
      </top>
      <bottom style="double"/>
    </border>
  </borders>
  <cellStyleXfs count="8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5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pplyNumberFormat="0" applyFill="0" applyBorder="0" applyAlignment="0" applyProtection="0"/>
    <xf numFmtId="0" fontId="7" fillId="0" borderId="0">
      <alignment/>
      <protection/>
    </xf>
    <xf numFmtId="0" fontId="53" fillId="32" borderId="0" applyNumberFormat="0" applyBorder="0" applyAlignment="0" applyProtection="0"/>
  </cellStyleXfs>
  <cellXfs count="23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xf>
    <xf numFmtId="38" fontId="2" fillId="0" borderId="0" xfId="50" applyFont="1" applyBorder="1" applyAlignment="1">
      <alignment vertical="center"/>
    </xf>
    <xf numFmtId="0" fontId="4" fillId="0" borderId="0" xfId="0" applyFont="1" applyAlignment="1">
      <alignment vertical="center"/>
    </xf>
    <xf numFmtId="38" fontId="2" fillId="0" borderId="0" xfId="50" applyFont="1" applyAlignment="1">
      <alignment vertical="center"/>
    </xf>
    <xf numFmtId="0" fontId="8" fillId="0" borderId="0" xfId="0" applyFont="1" applyAlignment="1">
      <alignment vertical="center"/>
    </xf>
    <xf numFmtId="0" fontId="2" fillId="0" borderId="0" xfId="0" applyFont="1" applyBorder="1" applyAlignment="1">
      <alignment vertical="center"/>
    </xf>
    <xf numFmtId="0" fontId="5" fillId="0" borderId="0" xfId="0" applyFont="1" applyAlignment="1">
      <alignment vertical="center"/>
    </xf>
    <xf numFmtId="0" fontId="8" fillId="0" borderId="10" xfId="0" applyFont="1" applyBorder="1" applyAlignment="1">
      <alignment horizontal="center" vertical="center" wrapText="1"/>
    </xf>
    <xf numFmtId="0" fontId="8" fillId="0" borderId="11" xfId="0" applyNumberFormat="1" applyFont="1" applyFill="1" applyBorder="1" applyAlignment="1" quotePrefix="1">
      <alignment horizontal="right" vertical="center" shrinkToFit="1"/>
    </xf>
    <xf numFmtId="0" fontId="8" fillId="0" borderId="11" xfId="0" applyFont="1" applyFill="1" applyBorder="1" applyAlignment="1">
      <alignment horizontal="center" vertical="center" shrinkToFit="1"/>
    </xf>
    <xf numFmtId="38" fontId="8" fillId="0" borderId="12" xfId="50" applyFont="1" applyFill="1" applyBorder="1" applyAlignment="1">
      <alignment horizontal="right" vertical="center" shrinkToFit="1"/>
    </xf>
    <xf numFmtId="38" fontId="8" fillId="0" borderId="13" xfId="50" applyFont="1" applyFill="1" applyBorder="1" applyAlignment="1">
      <alignment vertical="center" shrinkToFit="1"/>
    </xf>
    <xf numFmtId="38" fontId="8" fillId="0" borderId="14" xfId="50" applyFont="1" applyFill="1" applyBorder="1" applyAlignment="1">
      <alignment horizontal="right" vertical="center" shrinkToFit="1"/>
    </xf>
    <xf numFmtId="38" fontId="8" fillId="0" borderId="15" xfId="50" applyFont="1" applyFill="1" applyBorder="1" applyAlignment="1">
      <alignment vertical="center" shrinkToFit="1"/>
    </xf>
    <xf numFmtId="0" fontId="8" fillId="0" borderId="16" xfId="0" applyNumberFormat="1" applyFont="1" applyFill="1" applyBorder="1" applyAlignment="1" quotePrefix="1">
      <alignment horizontal="right" vertical="center" shrinkToFi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6" xfId="0" applyFont="1" applyFill="1" applyBorder="1" applyAlignment="1">
      <alignment horizontal="center" vertical="center" shrinkToFit="1"/>
    </xf>
    <xf numFmtId="38" fontId="8" fillId="0" borderId="19" xfId="50" applyFont="1" applyFill="1" applyBorder="1" applyAlignment="1">
      <alignment horizontal="right" vertical="center" shrinkToFit="1"/>
    </xf>
    <xf numFmtId="0" fontId="8" fillId="0" borderId="20" xfId="0" applyFont="1" applyFill="1" applyBorder="1" applyAlignment="1">
      <alignment horizontal="center" vertical="center" shrinkToFit="1"/>
    </xf>
    <xf numFmtId="0" fontId="54" fillId="0" borderId="21" xfId="0" applyFont="1" applyBorder="1" applyAlignment="1">
      <alignment horizontal="center" vertical="center" wrapText="1"/>
    </xf>
    <xf numFmtId="0" fontId="8" fillId="0" borderId="15" xfId="0" applyFont="1" applyFill="1" applyBorder="1" applyAlignment="1">
      <alignment vertical="center" shrinkToFit="1"/>
    </xf>
    <xf numFmtId="0" fontId="8" fillId="0" borderId="22" xfId="0" applyFont="1" applyFill="1" applyBorder="1" applyAlignment="1">
      <alignment vertical="center" shrinkToFit="1"/>
    </xf>
    <xf numFmtId="0" fontId="3" fillId="0" borderId="0" xfId="0" applyFont="1" applyAlignment="1">
      <alignment vertical="center"/>
    </xf>
    <xf numFmtId="0" fontId="54" fillId="0" borderId="17" xfId="0" applyFont="1" applyBorder="1" applyAlignment="1">
      <alignment horizontal="left" vertical="center" shrinkToFit="1"/>
    </xf>
    <xf numFmtId="0" fontId="8" fillId="0" borderId="23" xfId="0" applyFont="1" applyBorder="1" applyAlignment="1">
      <alignment horizontal="center" vertical="center" wrapText="1"/>
    </xf>
    <xf numFmtId="38" fontId="8" fillId="0" borderId="12" xfId="50" applyFont="1" applyFill="1" applyBorder="1" applyAlignment="1">
      <alignment horizontal="center" vertical="center" shrinkToFit="1"/>
    </xf>
    <xf numFmtId="38" fontId="8" fillId="0" borderId="14" xfId="50" applyFont="1" applyFill="1" applyBorder="1" applyAlignment="1">
      <alignment horizontal="center" vertical="center" shrinkToFit="1"/>
    </xf>
    <xf numFmtId="38" fontId="8" fillId="0" borderId="24" xfId="50" applyFont="1" applyFill="1" applyBorder="1" applyAlignment="1">
      <alignment horizontal="center" vertical="center" shrinkToFit="1"/>
    </xf>
    <xf numFmtId="38" fontId="8" fillId="0" borderId="19" xfId="50" applyFont="1" applyFill="1" applyBorder="1" applyAlignment="1">
      <alignment horizontal="center" vertical="center" shrinkToFit="1"/>
    </xf>
    <xf numFmtId="182" fontId="8" fillId="0" borderId="25" xfId="0" applyNumberFormat="1" applyFont="1" applyFill="1" applyBorder="1" applyAlignment="1">
      <alignment horizontal="right" vertical="center" shrinkToFit="1"/>
    </xf>
    <xf numFmtId="182" fontId="8" fillId="0" borderId="26" xfId="0" applyNumberFormat="1" applyFont="1" applyFill="1" applyBorder="1" applyAlignment="1">
      <alignment horizontal="right" vertical="center" shrinkToFit="1"/>
    </xf>
    <xf numFmtId="182" fontId="8" fillId="0" borderId="27" xfId="50" applyNumberFormat="1" applyFont="1" applyFill="1" applyBorder="1" applyAlignment="1">
      <alignment horizontal="right" vertical="center" shrinkToFit="1"/>
    </xf>
    <xf numFmtId="182" fontId="8" fillId="0" borderId="28" xfId="50" applyNumberFormat="1" applyFont="1" applyFill="1" applyBorder="1" applyAlignment="1">
      <alignment horizontal="right" vertical="center" shrinkToFit="1"/>
    </xf>
    <xf numFmtId="182" fontId="54" fillId="0" borderId="23" xfId="0" applyNumberFormat="1" applyFont="1" applyBorder="1" applyAlignment="1">
      <alignment horizontal="right" vertical="center"/>
    </xf>
    <xf numFmtId="38" fontId="54" fillId="0" borderId="21" xfId="50" applyFont="1" applyBorder="1" applyAlignment="1">
      <alignment vertical="center" wrapText="1"/>
    </xf>
    <xf numFmtId="38" fontId="8" fillId="0" borderId="11" xfId="50" applyFont="1" applyFill="1" applyBorder="1" applyAlignment="1">
      <alignment vertical="center" shrinkToFit="1"/>
    </xf>
    <xf numFmtId="38" fontId="8" fillId="0" borderId="16" xfId="50" applyFont="1" applyFill="1" applyBorder="1" applyAlignment="1">
      <alignment vertical="center" shrinkToFit="1"/>
    </xf>
    <xf numFmtId="0" fontId="8" fillId="0" borderId="29" xfId="0" applyFont="1" applyFill="1" applyBorder="1" applyAlignment="1">
      <alignment vertical="center" shrinkToFit="1"/>
    </xf>
    <xf numFmtId="0" fontId="8" fillId="0" borderId="12" xfId="0" applyFont="1" applyFill="1" applyBorder="1" applyAlignment="1">
      <alignment vertical="center" shrinkToFit="1"/>
    </xf>
    <xf numFmtId="56" fontId="8" fillId="0" borderId="12" xfId="0" applyNumberFormat="1" applyFont="1" applyFill="1" applyBorder="1" applyAlignment="1" quotePrefix="1">
      <alignment vertical="center" shrinkToFit="1"/>
    </xf>
    <xf numFmtId="0" fontId="8" fillId="0" borderId="30" xfId="0" applyFont="1" applyFill="1" applyBorder="1" applyAlignment="1">
      <alignment vertical="center" shrinkToFit="1"/>
    </xf>
    <xf numFmtId="0" fontId="8" fillId="0" borderId="31" xfId="0" applyFont="1" applyFill="1" applyBorder="1" applyAlignment="1">
      <alignment vertical="center" shrinkToFit="1"/>
    </xf>
    <xf numFmtId="0" fontId="8" fillId="0" borderId="19" xfId="0" applyFont="1" applyFill="1" applyBorder="1" applyAlignment="1">
      <alignment vertical="center" shrinkToFit="1"/>
    </xf>
    <xf numFmtId="0" fontId="8" fillId="0" borderId="19" xfId="0" applyNumberFormat="1" applyFont="1" applyFill="1" applyBorder="1" applyAlignment="1" quotePrefix="1">
      <alignment vertical="center" shrinkToFit="1"/>
    </xf>
    <xf numFmtId="38" fontId="8" fillId="7" borderId="12" xfId="50" applyFont="1" applyFill="1" applyBorder="1" applyAlignment="1">
      <alignment vertical="center" shrinkToFit="1"/>
    </xf>
    <xf numFmtId="38" fontId="8" fillId="7" borderId="13" xfId="50" applyFont="1" applyFill="1" applyBorder="1" applyAlignment="1">
      <alignment vertical="center" shrinkToFit="1"/>
    </xf>
    <xf numFmtId="38" fontId="8" fillId="7" borderId="14" xfId="50" applyFont="1" applyFill="1" applyBorder="1" applyAlignment="1">
      <alignment vertical="center" shrinkToFit="1"/>
    </xf>
    <xf numFmtId="38" fontId="8" fillId="7" borderId="15" xfId="50" applyFont="1" applyFill="1" applyBorder="1" applyAlignment="1">
      <alignment vertical="center" shrinkToFit="1"/>
    </xf>
    <xf numFmtId="38" fontId="8" fillId="7" borderId="24" xfId="50" applyFont="1" applyFill="1" applyBorder="1" applyAlignment="1">
      <alignment vertical="center" shrinkToFit="1"/>
    </xf>
    <xf numFmtId="38" fontId="8" fillId="7" borderId="32" xfId="50" applyFont="1" applyFill="1" applyBorder="1" applyAlignment="1">
      <alignment vertical="center" shrinkToFit="1"/>
    </xf>
    <xf numFmtId="38" fontId="8" fillId="7" borderId="33" xfId="50" applyFont="1" applyFill="1" applyBorder="1" applyAlignment="1">
      <alignment vertical="center" shrinkToFit="1"/>
    </xf>
    <xf numFmtId="0" fontId="8" fillId="0" borderId="34" xfId="0" applyFont="1" applyFill="1" applyBorder="1" applyAlignment="1">
      <alignment horizontal="center" vertical="center" shrinkToFit="1"/>
    </xf>
    <xf numFmtId="0" fontId="8" fillId="0" borderId="11" xfId="0" applyNumberFormat="1" applyFont="1" applyFill="1" applyBorder="1" applyAlignment="1" quotePrefix="1">
      <alignment horizontal="center" vertical="center" shrinkToFit="1"/>
    </xf>
    <xf numFmtId="0" fontId="8" fillId="0" borderId="11" xfId="0" applyNumberFormat="1" applyFont="1" applyFill="1" applyBorder="1" applyAlignment="1">
      <alignment horizontal="center" vertical="center" shrinkToFit="1"/>
    </xf>
    <xf numFmtId="0" fontId="2" fillId="0" borderId="0" xfId="0" applyFont="1" applyAlignment="1">
      <alignment horizontal="left" vertical="center" indent="1"/>
    </xf>
    <xf numFmtId="0" fontId="55" fillId="0" borderId="0" xfId="0" applyFont="1" applyAlignment="1">
      <alignment vertical="center"/>
    </xf>
    <xf numFmtId="38" fontId="8" fillId="0" borderId="0" xfId="50" applyFont="1" applyAlignment="1">
      <alignment vertical="center"/>
    </xf>
    <xf numFmtId="0" fontId="8" fillId="0" borderId="35"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0" fillId="0" borderId="36" xfId="0" applyBorder="1" applyAlignment="1">
      <alignment vertical="center" shrinkToFit="1"/>
    </xf>
    <xf numFmtId="0" fontId="0" fillId="0" borderId="37" xfId="0" applyBorder="1" applyAlignment="1">
      <alignment vertical="center" shrinkToFit="1"/>
    </xf>
    <xf numFmtId="0" fontId="9" fillId="0" borderId="0" xfId="0" applyFont="1" applyAlignment="1">
      <alignment horizontal="center" vertical="center"/>
    </xf>
    <xf numFmtId="38" fontId="8" fillId="0" borderId="29" xfId="50" applyFont="1" applyFill="1" applyBorder="1" applyAlignment="1">
      <alignment vertical="center" shrinkToFit="1"/>
    </xf>
    <xf numFmtId="38" fontId="8" fillId="0" borderId="32" xfId="50" applyFont="1" applyFill="1" applyBorder="1" applyAlignment="1">
      <alignment vertical="center" shrinkToFit="1"/>
    </xf>
    <xf numFmtId="38" fontId="8" fillId="7" borderId="12" xfId="50" applyFont="1" applyFill="1" applyBorder="1" applyAlignment="1">
      <alignment horizontal="center" vertical="center" shrinkToFit="1"/>
    </xf>
    <xf numFmtId="38" fontId="8" fillId="7" borderId="14" xfId="50" applyFont="1" applyFill="1" applyBorder="1" applyAlignment="1">
      <alignment horizontal="center" vertical="center" shrinkToFit="1"/>
    </xf>
    <xf numFmtId="38" fontId="8" fillId="7" borderId="19" xfId="50" applyFont="1" applyFill="1" applyBorder="1" applyAlignment="1">
      <alignment horizontal="center" vertical="center" shrinkToFit="1"/>
    </xf>
    <xf numFmtId="0" fontId="56" fillId="0" borderId="0" xfId="0" applyFont="1" applyAlignment="1">
      <alignment vertical="center"/>
    </xf>
    <xf numFmtId="38" fontId="8" fillId="0" borderId="0" xfId="50" applyFont="1" applyFill="1" applyBorder="1" applyAlignment="1">
      <alignment vertical="center" shrinkToFit="1"/>
    </xf>
    <xf numFmtId="38" fontId="8" fillId="0" borderId="38" xfId="50" applyFont="1" applyBorder="1" applyAlignment="1">
      <alignment vertical="center"/>
    </xf>
    <xf numFmtId="38" fontId="8" fillId="0" borderId="39" xfId="50" applyFont="1" applyBorder="1" applyAlignment="1">
      <alignment vertical="center" shrinkToFit="1"/>
    </xf>
    <xf numFmtId="38" fontId="8" fillId="0" borderId="40" xfId="50" applyFont="1" applyFill="1" applyBorder="1" applyAlignment="1">
      <alignment vertical="center" shrinkToFit="1"/>
    </xf>
    <xf numFmtId="38" fontId="8" fillId="0" borderId="41" xfId="50" applyFont="1" applyFill="1" applyBorder="1" applyAlignment="1">
      <alignment vertical="center"/>
    </xf>
    <xf numFmtId="38" fontId="8" fillId="0" borderId="35" xfId="50" applyFont="1" applyFill="1" applyBorder="1" applyAlignment="1">
      <alignment vertical="center"/>
    </xf>
    <xf numFmtId="38" fontId="54" fillId="0" borderId="42" xfId="50" applyFont="1" applyFill="1" applyBorder="1" applyAlignment="1">
      <alignment vertical="center" shrinkToFit="1"/>
    </xf>
    <xf numFmtId="38" fontId="54" fillId="0" borderId="43" xfId="50" applyFont="1" applyFill="1" applyBorder="1" applyAlignment="1">
      <alignment vertical="center" shrinkToFit="1"/>
    </xf>
    <xf numFmtId="38" fontId="8" fillId="0" borderId="30" xfId="50" applyFont="1" applyFill="1" applyBorder="1" applyAlignment="1">
      <alignment vertical="center" shrinkToFit="1"/>
    </xf>
    <xf numFmtId="38" fontId="8" fillId="0" borderId="44" xfId="50" applyFont="1" applyFill="1" applyBorder="1" applyAlignment="1">
      <alignment vertical="center" shrinkToFit="1"/>
    </xf>
    <xf numFmtId="0" fontId="54" fillId="0" borderId="17" xfId="0" applyFont="1" applyFill="1" applyBorder="1" applyAlignment="1">
      <alignment horizontal="left" vertical="center" shrinkToFit="1"/>
    </xf>
    <xf numFmtId="0" fontId="8" fillId="0" borderId="41" xfId="0" applyFont="1" applyFill="1" applyBorder="1" applyAlignment="1">
      <alignment horizontal="center" vertical="center" wrapText="1"/>
    </xf>
    <xf numFmtId="0" fontId="8" fillId="0" borderId="4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45" xfId="0" applyFont="1" applyFill="1" applyBorder="1" applyAlignment="1">
      <alignment horizontal="center" vertical="center" wrapText="1"/>
    </xf>
    <xf numFmtId="38" fontId="8" fillId="0" borderId="45" xfId="50" applyFont="1" applyFill="1" applyBorder="1" applyAlignment="1">
      <alignment horizontal="right" vertical="center"/>
    </xf>
    <xf numFmtId="0" fontId="54" fillId="0" borderId="21" xfId="0" applyFont="1" applyFill="1" applyBorder="1" applyAlignment="1">
      <alignment horizontal="center" vertical="center" wrapText="1"/>
    </xf>
    <xf numFmtId="0" fontId="54" fillId="0" borderId="42" xfId="0" applyFont="1" applyFill="1" applyBorder="1" applyAlignment="1">
      <alignment vertical="center" shrinkToFit="1"/>
    </xf>
    <xf numFmtId="0" fontId="54" fillId="0" borderId="46" xfId="0" applyFont="1" applyFill="1" applyBorder="1" applyAlignment="1">
      <alignment vertical="center" shrinkToFit="1"/>
    </xf>
    <xf numFmtId="56" fontId="54" fillId="0" borderId="46" xfId="0" applyNumberFormat="1" applyFont="1" applyFill="1" applyBorder="1" applyAlignment="1" quotePrefix="1">
      <alignment vertical="center" shrinkToFit="1"/>
    </xf>
    <xf numFmtId="0" fontId="54" fillId="0" borderId="21" xfId="0" applyFont="1" applyFill="1" applyBorder="1" applyAlignment="1">
      <alignment horizontal="center" vertical="center" shrinkToFit="1"/>
    </xf>
    <xf numFmtId="182" fontId="54" fillId="0" borderId="23" xfId="0" applyNumberFormat="1" applyFont="1" applyFill="1" applyBorder="1" applyAlignment="1">
      <alignment horizontal="right" vertical="center" shrinkToFit="1"/>
    </xf>
    <xf numFmtId="38" fontId="54" fillId="0" borderId="46" xfId="50" applyFont="1" applyFill="1" applyBorder="1" applyAlignment="1">
      <alignment horizontal="center" vertical="center" shrinkToFit="1"/>
    </xf>
    <xf numFmtId="38" fontId="54" fillId="0" borderId="46" xfId="50" applyFont="1" applyFill="1" applyBorder="1" applyAlignment="1">
      <alignment horizontal="right" vertical="center" shrinkToFit="1"/>
    </xf>
    <xf numFmtId="38" fontId="8" fillId="7" borderId="35" xfId="50" applyFont="1" applyFill="1" applyBorder="1" applyAlignment="1">
      <alignment horizontal="right" vertical="center"/>
    </xf>
    <xf numFmtId="38" fontId="54" fillId="7" borderId="43" xfId="50" applyFont="1" applyFill="1" applyBorder="1" applyAlignment="1">
      <alignment horizontal="right" vertical="center" shrinkToFit="1"/>
    </xf>
    <xf numFmtId="38" fontId="8" fillId="7" borderId="47" xfId="50" applyFont="1" applyFill="1" applyBorder="1" applyAlignment="1">
      <alignment vertical="center" shrinkToFit="1"/>
    </xf>
    <xf numFmtId="38" fontId="8" fillId="7" borderId="48" xfId="50" applyFont="1" applyFill="1" applyBorder="1" applyAlignment="1">
      <alignment vertical="center"/>
    </xf>
    <xf numFmtId="38" fontId="8" fillId="7" borderId="45" xfId="50" applyFont="1" applyFill="1" applyBorder="1" applyAlignment="1">
      <alignment vertical="center"/>
    </xf>
    <xf numFmtId="38" fontId="8" fillId="7" borderId="35" xfId="50" applyFont="1" applyFill="1" applyBorder="1" applyAlignment="1">
      <alignment vertical="center"/>
    </xf>
    <xf numFmtId="38" fontId="54" fillId="7" borderId="49" xfId="50" applyFont="1" applyFill="1" applyBorder="1" applyAlignment="1">
      <alignment vertical="center" shrinkToFit="1"/>
    </xf>
    <xf numFmtId="38" fontId="54" fillId="7" borderId="46" xfId="50" applyFont="1" applyFill="1" applyBorder="1" applyAlignment="1">
      <alignment vertical="center" shrinkToFit="1"/>
    </xf>
    <xf numFmtId="38" fontId="54" fillId="7" borderId="43" xfId="50" applyFont="1" applyFill="1" applyBorder="1" applyAlignment="1">
      <alignment vertical="center" shrinkToFit="1"/>
    </xf>
    <xf numFmtId="38" fontId="8" fillId="7" borderId="50" xfId="50" applyFont="1" applyFill="1" applyBorder="1" applyAlignment="1">
      <alignment vertical="center" shrinkToFit="1"/>
    </xf>
    <xf numFmtId="38" fontId="8" fillId="7" borderId="51" xfId="50" applyFont="1" applyFill="1" applyBorder="1" applyAlignment="1">
      <alignment vertical="center" shrinkToFit="1"/>
    </xf>
    <xf numFmtId="38" fontId="8" fillId="7" borderId="52" xfId="50" applyFont="1" applyFill="1" applyBorder="1" applyAlignment="1">
      <alignment vertical="center" shrinkToFit="1"/>
    </xf>
    <xf numFmtId="38" fontId="8" fillId="7" borderId="53" xfId="50" applyFont="1" applyFill="1" applyBorder="1" applyAlignment="1">
      <alignment horizontal="center" vertical="center" shrinkToFit="1"/>
    </xf>
    <xf numFmtId="0" fontId="8" fillId="7" borderId="45" xfId="0" applyFont="1" applyFill="1" applyBorder="1" applyAlignment="1">
      <alignment horizontal="center" vertical="center" wrapText="1"/>
    </xf>
    <xf numFmtId="38" fontId="54" fillId="7" borderId="46" xfId="50" applyFont="1" applyFill="1" applyBorder="1" applyAlignment="1">
      <alignment horizontal="center" vertical="center" shrinkToFit="1"/>
    </xf>
    <xf numFmtId="0" fontId="55" fillId="0" borderId="54" xfId="0" applyFont="1" applyBorder="1" applyAlignment="1">
      <alignment horizontal="center" vertical="center"/>
    </xf>
    <xf numFmtId="0" fontId="55" fillId="0" borderId="55" xfId="0" applyFont="1" applyBorder="1" applyAlignment="1">
      <alignment horizontal="center" vertical="center"/>
    </xf>
    <xf numFmtId="0" fontId="55" fillId="0" borderId="56" xfId="0" applyFont="1" applyBorder="1" applyAlignment="1">
      <alignment horizontal="center" vertical="center"/>
    </xf>
    <xf numFmtId="0" fontId="55" fillId="0" borderId="57" xfId="0" applyFont="1" applyBorder="1" applyAlignment="1">
      <alignment horizontal="center" vertical="center"/>
    </xf>
    <xf numFmtId="0" fontId="57" fillId="0" borderId="58" xfId="0" applyFont="1" applyBorder="1" applyAlignment="1">
      <alignment horizontal="center" vertical="center" wrapText="1"/>
    </xf>
    <xf numFmtId="0" fontId="57" fillId="0" borderId="59" xfId="0" applyFont="1" applyBorder="1" applyAlignment="1">
      <alignment vertical="center" wrapText="1"/>
    </xf>
    <xf numFmtId="0" fontId="57" fillId="0" borderId="60" xfId="0" applyFont="1" applyBorder="1" applyAlignment="1">
      <alignment vertical="center" wrapText="1"/>
    </xf>
    <xf numFmtId="38" fontId="8" fillId="0" borderId="0" xfId="50" applyFont="1" applyAlignment="1">
      <alignment vertical="center"/>
    </xf>
    <xf numFmtId="38" fontId="2" fillId="0" borderId="0" xfId="50" applyFont="1" applyAlignment="1">
      <alignment vertical="center"/>
    </xf>
    <xf numFmtId="40" fontId="2" fillId="7" borderId="37" xfId="50" applyNumberFormat="1" applyFont="1" applyFill="1" applyBorder="1" applyAlignment="1">
      <alignment horizontal="center" vertical="center"/>
    </xf>
    <xf numFmtId="40" fontId="2" fillId="7" borderId="61" xfId="50" applyNumberFormat="1" applyFont="1" applyFill="1" applyBorder="1" applyAlignment="1">
      <alignment horizontal="center" vertical="center"/>
    </xf>
    <xf numFmtId="40" fontId="2" fillId="7" borderId="51" xfId="50" applyNumberFormat="1" applyFont="1" applyFill="1" applyBorder="1" applyAlignment="1">
      <alignment horizontal="center" vertical="center"/>
    </xf>
    <xf numFmtId="40" fontId="2" fillId="7" borderId="11" xfId="50" applyNumberFormat="1" applyFont="1" applyFill="1" applyBorder="1" applyAlignment="1">
      <alignment horizontal="right" vertical="center"/>
    </xf>
    <xf numFmtId="40" fontId="2" fillId="7" borderId="16" xfId="50" applyNumberFormat="1" applyFont="1" applyFill="1" applyBorder="1" applyAlignment="1">
      <alignment horizontal="right" vertical="center"/>
    </xf>
    <xf numFmtId="40" fontId="2" fillId="7" borderId="62" xfId="50" applyNumberFormat="1" applyFont="1" applyFill="1" applyBorder="1" applyAlignment="1">
      <alignment horizontal="right" vertical="center"/>
    </xf>
    <xf numFmtId="40" fontId="2" fillId="7" borderId="52" xfId="50" applyNumberFormat="1" applyFont="1" applyFill="1" applyBorder="1" applyAlignment="1">
      <alignment horizontal="center" vertical="center"/>
    </xf>
    <xf numFmtId="0" fontId="57" fillId="0" borderId="63" xfId="0" applyFont="1" applyBorder="1" applyAlignment="1">
      <alignment vertical="center" wrapText="1"/>
    </xf>
    <xf numFmtId="0" fontId="57" fillId="0" borderId="64" xfId="0" applyFont="1" applyBorder="1" applyAlignment="1">
      <alignment horizontal="center" vertical="center" wrapText="1"/>
    </xf>
    <xf numFmtId="0" fontId="55" fillId="0" borderId="65" xfId="0" applyFont="1" applyBorder="1" applyAlignment="1">
      <alignment horizontal="center" vertical="center"/>
    </xf>
    <xf numFmtId="0" fontId="55" fillId="0" borderId="66" xfId="0" applyFont="1" applyBorder="1" applyAlignment="1">
      <alignment horizontal="center" vertical="center"/>
    </xf>
    <xf numFmtId="9" fontId="57" fillId="0" borderId="67" xfId="0" applyNumberFormat="1" applyFont="1" applyBorder="1" applyAlignment="1">
      <alignment horizontal="center" vertical="center" wrapText="1"/>
    </xf>
    <xf numFmtId="0" fontId="57" fillId="0" borderId="68" xfId="0" applyFont="1" applyBorder="1" applyAlignment="1">
      <alignment horizontal="center" vertical="center" wrapText="1"/>
    </xf>
    <xf numFmtId="0" fontId="57" fillId="0" borderId="69" xfId="0" applyFont="1" applyBorder="1" applyAlignment="1">
      <alignment vertical="center" wrapText="1"/>
    </xf>
    <xf numFmtId="0" fontId="55" fillId="0" borderId="70" xfId="0" applyFont="1" applyBorder="1" applyAlignment="1">
      <alignment horizontal="center" vertical="center"/>
    </xf>
    <xf numFmtId="0" fontId="55" fillId="0" borderId="71" xfId="0" applyFont="1" applyBorder="1" applyAlignment="1">
      <alignment horizontal="center" vertical="center"/>
    </xf>
    <xf numFmtId="40" fontId="2" fillId="7" borderId="72" xfId="50" applyNumberFormat="1" applyFont="1" applyFill="1" applyBorder="1" applyAlignment="1">
      <alignment horizontal="right" vertical="center"/>
    </xf>
    <xf numFmtId="40" fontId="2" fillId="7" borderId="73" xfId="50" applyNumberFormat="1" applyFont="1" applyFill="1" applyBorder="1" applyAlignment="1">
      <alignment horizontal="center" vertical="center"/>
    </xf>
    <xf numFmtId="40" fontId="2" fillId="0" borderId="74" xfId="50" applyNumberFormat="1" applyFont="1" applyFill="1" applyBorder="1" applyAlignment="1">
      <alignment horizontal="right" vertical="center"/>
    </xf>
    <xf numFmtId="0" fontId="2" fillId="7" borderId="36" xfId="0" applyFont="1" applyFill="1" applyBorder="1" applyAlignment="1">
      <alignment vertical="center"/>
    </xf>
    <xf numFmtId="0" fontId="2" fillId="7" borderId="37" xfId="0" applyFont="1" applyFill="1" applyBorder="1" applyAlignment="1">
      <alignment vertical="center"/>
    </xf>
    <xf numFmtId="0" fontId="2" fillId="7" borderId="75" xfId="0" applyFont="1" applyFill="1" applyBorder="1" applyAlignment="1">
      <alignment vertical="center"/>
    </xf>
    <xf numFmtId="0" fontId="2" fillId="7" borderId="61" xfId="0" applyFont="1" applyFill="1" applyBorder="1" applyAlignment="1">
      <alignment horizontal="left" vertical="center"/>
    </xf>
    <xf numFmtId="0" fontId="2" fillId="7" borderId="51" xfId="0" applyFont="1" applyFill="1" applyBorder="1" applyAlignment="1">
      <alignment vertical="center"/>
    </xf>
    <xf numFmtId="0" fontId="2" fillId="7" borderId="76" xfId="0" applyFont="1" applyFill="1" applyBorder="1" applyAlignment="1">
      <alignment vertical="center"/>
    </xf>
    <xf numFmtId="0" fontId="2" fillId="7" borderId="52" xfId="0" applyFont="1" applyFill="1" applyBorder="1" applyAlignment="1">
      <alignment vertical="center"/>
    </xf>
    <xf numFmtId="0" fontId="2" fillId="7" borderId="77" xfId="0" applyFont="1" applyFill="1" applyBorder="1" applyAlignment="1">
      <alignment horizontal="center" vertical="center" wrapText="1"/>
    </xf>
    <xf numFmtId="38" fontId="2" fillId="7" borderId="62" xfId="50" applyFont="1" applyFill="1" applyBorder="1" applyAlignment="1">
      <alignment horizontal="right" vertical="center" indent="1"/>
    </xf>
    <xf numFmtId="38" fontId="2" fillId="7" borderId="51" xfId="50" applyFont="1" applyFill="1" applyBorder="1" applyAlignment="1">
      <alignment horizontal="right" vertical="center" indent="1"/>
    </xf>
    <xf numFmtId="0" fontId="2" fillId="0" borderId="78" xfId="0" applyFont="1" applyBorder="1" applyAlignment="1">
      <alignment horizontal="center" vertical="center"/>
    </xf>
    <xf numFmtId="0" fontId="2" fillId="0" borderId="74" xfId="0" applyFont="1" applyBorder="1" applyAlignment="1">
      <alignment horizontal="center" vertical="center"/>
    </xf>
    <xf numFmtId="0" fontId="2" fillId="0" borderId="73" xfId="0" applyFont="1" applyBorder="1" applyAlignment="1">
      <alignment horizontal="center" vertical="center"/>
    </xf>
    <xf numFmtId="0" fontId="2" fillId="7" borderId="45" xfId="0" applyFont="1" applyFill="1" applyBorder="1" applyAlignment="1">
      <alignment horizontal="center" vertical="center" wrapText="1"/>
    </xf>
    <xf numFmtId="0" fontId="2" fillId="7" borderId="19" xfId="0" applyFont="1" applyFill="1" applyBorder="1" applyAlignment="1">
      <alignment horizontal="center" vertical="center"/>
    </xf>
    <xf numFmtId="0" fontId="2" fillId="7" borderId="78" xfId="0" applyFont="1" applyFill="1" applyBorder="1" applyAlignment="1">
      <alignment vertical="center"/>
    </xf>
    <xf numFmtId="0" fontId="2" fillId="7" borderId="74" xfId="0" applyFont="1" applyFill="1" applyBorder="1" applyAlignment="1">
      <alignment vertical="center"/>
    </xf>
    <xf numFmtId="0" fontId="2" fillId="7" borderId="73" xfId="0" applyFont="1" applyFill="1" applyBorder="1" applyAlignment="1">
      <alignment vertical="center"/>
    </xf>
    <xf numFmtId="38" fontId="2" fillId="7" borderId="78" xfId="50" applyFont="1" applyFill="1" applyBorder="1" applyAlignment="1">
      <alignment horizontal="right" vertical="center"/>
    </xf>
    <xf numFmtId="38" fontId="2" fillId="7" borderId="73" xfId="50" applyFont="1" applyFill="1" applyBorder="1" applyAlignment="1">
      <alignment horizontal="right" vertical="center"/>
    </xf>
    <xf numFmtId="38" fontId="2" fillId="7" borderId="79" xfId="50" applyFont="1" applyFill="1" applyBorder="1" applyAlignment="1">
      <alignment horizontal="right" vertical="center" indent="1"/>
    </xf>
    <xf numFmtId="38" fontId="2" fillId="7" borderId="37" xfId="50" applyFont="1" applyFill="1" applyBorder="1" applyAlignment="1">
      <alignment horizontal="right" vertical="center" indent="1"/>
    </xf>
    <xf numFmtId="0" fontId="2" fillId="0" borderId="0" xfId="0" applyFont="1" applyAlignment="1">
      <alignment horizontal="right" vertical="center"/>
    </xf>
    <xf numFmtId="0" fontId="2" fillId="0" borderId="0" xfId="0" applyFont="1" applyAlignment="1">
      <alignment vertical="top" wrapText="1"/>
    </xf>
    <xf numFmtId="0" fontId="2" fillId="0" borderId="0" xfId="0" applyFont="1" applyAlignment="1">
      <alignment horizontal="left" vertical="center"/>
    </xf>
    <xf numFmtId="0" fontId="2" fillId="0" borderId="72" xfId="0" applyFont="1" applyBorder="1" applyAlignment="1">
      <alignment horizontal="center" vertical="center" wrapText="1"/>
    </xf>
    <xf numFmtId="0" fontId="2" fillId="0" borderId="52" xfId="0" applyFont="1" applyBorder="1" applyAlignment="1">
      <alignment horizontal="center" vertical="center" wrapText="1"/>
    </xf>
    <xf numFmtId="38" fontId="2" fillId="7" borderId="72" xfId="50" applyFont="1" applyFill="1" applyBorder="1" applyAlignment="1">
      <alignment horizontal="right" vertical="center" indent="1"/>
    </xf>
    <xf numFmtId="38" fontId="2" fillId="7" borderId="52" xfId="50" applyFont="1" applyFill="1" applyBorder="1" applyAlignment="1">
      <alignment horizontal="right" vertical="center" indent="1"/>
    </xf>
    <xf numFmtId="0" fontId="2" fillId="7" borderId="79" xfId="0" applyFont="1" applyFill="1" applyBorder="1" applyAlignment="1">
      <alignment horizontal="center" vertical="center" shrinkToFit="1"/>
    </xf>
    <xf numFmtId="0" fontId="2" fillId="7" borderId="36" xfId="0" applyFont="1" applyFill="1" applyBorder="1" applyAlignment="1">
      <alignment horizontal="center" vertical="center" shrinkToFit="1"/>
    </xf>
    <xf numFmtId="0" fontId="5" fillId="0" borderId="0" xfId="0" applyFont="1" applyAlignment="1">
      <alignment horizontal="center" vertical="center"/>
    </xf>
    <xf numFmtId="0" fontId="2" fillId="0" borderId="78" xfId="0" applyFont="1" applyBorder="1" applyAlignment="1">
      <alignment horizontal="center" vertical="center" wrapText="1"/>
    </xf>
    <xf numFmtId="0" fontId="2" fillId="0" borderId="73" xfId="0" applyFont="1" applyBorder="1" applyAlignment="1">
      <alignment horizontal="center" vertical="center" wrapText="1"/>
    </xf>
    <xf numFmtId="0" fontId="8" fillId="7" borderId="80" xfId="0" applyFont="1" applyFill="1" applyBorder="1" applyAlignment="1">
      <alignment horizontal="center" vertical="center" wrapText="1"/>
    </xf>
    <xf numFmtId="0" fontId="8" fillId="7" borderId="81" xfId="0" applyFont="1" applyFill="1" applyBorder="1" applyAlignment="1">
      <alignment horizontal="center" vertical="center" wrapText="1"/>
    </xf>
    <xf numFmtId="0" fontId="57" fillId="0" borderId="54" xfId="0" applyFont="1" applyBorder="1" applyAlignment="1">
      <alignment horizontal="center" vertical="center" wrapText="1"/>
    </xf>
    <xf numFmtId="0" fontId="57" fillId="0" borderId="63" xfId="0" applyFont="1" applyBorder="1" applyAlignment="1">
      <alignment horizontal="center" vertical="center" wrapText="1"/>
    </xf>
    <xf numFmtId="0" fontId="57" fillId="0" borderId="6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9" xfId="0" applyFont="1" applyBorder="1" applyAlignment="1">
      <alignment horizontal="center" vertical="center" wrapText="1"/>
    </xf>
    <xf numFmtId="0" fontId="57" fillId="0" borderId="82" xfId="0" applyFont="1" applyBorder="1" applyAlignment="1">
      <alignment horizontal="center" vertical="center"/>
    </xf>
    <xf numFmtId="0" fontId="57" fillId="0" borderId="83" xfId="0" applyFont="1" applyBorder="1" applyAlignment="1">
      <alignment horizontal="center" vertical="center"/>
    </xf>
    <xf numFmtId="0" fontId="57" fillId="0" borderId="84" xfId="0" applyFont="1" applyBorder="1" applyAlignment="1">
      <alignment horizontal="center" vertical="center"/>
    </xf>
    <xf numFmtId="0" fontId="57" fillId="0" borderId="55" xfId="0" applyFont="1" applyBorder="1" applyAlignment="1">
      <alignment horizontal="center" vertical="center"/>
    </xf>
    <xf numFmtId="0" fontId="8" fillId="0" borderId="85" xfId="0" applyFont="1" applyFill="1" applyBorder="1" applyAlignment="1">
      <alignment horizontal="center" vertical="center" shrinkToFit="1"/>
    </xf>
    <xf numFmtId="0" fontId="8" fillId="0" borderId="86" xfId="0" applyFont="1" applyFill="1" applyBorder="1" applyAlignment="1">
      <alignment horizontal="center" vertical="center" shrinkToFit="1"/>
    </xf>
    <xf numFmtId="0" fontId="8" fillId="0" borderId="87" xfId="0" applyFont="1" applyFill="1" applyBorder="1" applyAlignment="1">
      <alignment horizontal="center" vertical="center" shrinkToFit="1"/>
    </xf>
    <xf numFmtId="38" fontId="8" fillId="0" borderId="88" xfId="50" applyFont="1" applyFill="1" applyBorder="1" applyAlignment="1">
      <alignment horizontal="center" vertical="center" shrinkToFit="1"/>
    </xf>
    <xf numFmtId="38" fontId="8" fillId="0" borderId="86" xfId="50" applyFont="1" applyFill="1" applyBorder="1" applyAlignment="1">
      <alignment horizontal="center" vertical="center" shrinkToFit="1"/>
    </xf>
    <xf numFmtId="38" fontId="8" fillId="0" borderId="87" xfId="50" applyFont="1" applyFill="1" applyBorder="1" applyAlignment="1">
      <alignment horizontal="center" vertical="center" shrinkToFit="1"/>
    </xf>
    <xf numFmtId="0" fontId="8" fillId="7" borderId="15" xfId="0" applyFont="1" applyFill="1" applyBorder="1" applyAlignment="1">
      <alignment horizontal="center" vertical="center" wrapText="1"/>
    </xf>
    <xf numFmtId="0" fontId="8" fillId="7" borderId="32"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8" fillId="7" borderId="51" xfId="0" applyFont="1" applyFill="1" applyBorder="1" applyAlignment="1">
      <alignment horizontal="center" vertical="center" wrapText="1"/>
    </xf>
    <xf numFmtId="0" fontId="8" fillId="7" borderId="52" xfId="0" applyFont="1" applyFill="1" applyBorder="1" applyAlignment="1">
      <alignment horizontal="center" vertical="center" wrapText="1"/>
    </xf>
    <xf numFmtId="38" fontId="8" fillId="0" borderId="89" xfId="50" applyFont="1" applyBorder="1" applyAlignment="1">
      <alignment horizontal="center" vertical="center" shrinkToFit="1"/>
    </xf>
    <xf numFmtId="38" fontId="8" fillId="0" borderId="90" xfId="50" applyFont="1" applyBorder="1" applyAlignment="1">
      <alignment horizontal="center" vertical="center" shrinkToFit="1"/>
    </xf>
    <xf numFmtId="38" fontId="8" fillId="7" borderId="53" xfId="50" applyFont="1" applyFill="1" applyBorder="1" applyAlignment="1">
      <alignment horizontal="center" vertical="center" shrinkToFit="1"/>
    </xf>
    <xf numFmtId="38" fontId="8" fillId="7" borderId="91" xfId="50" applyFont="1" applyFill="1" applyBorder="1" applyAlignment="1">
      <alignment horizontal="center" vertical="center" shrinkToFit="1"/>
    </xf>
    <xf numFmtId="0" fontId="8" fillId="0" borderId="92"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93"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8" fillId="0" borderId="30" xfId="0" applyFont="1" applyBorder="1" applyAlignment="1">
      <alignment horizontal="center" vertical="center" wrapText="1"/>
    </xf>
    <xf numFmtId="0" fontId="8" fillId="0" borderId="44" xfId="0" applyFont="1" applyBorder="1" applyAlignment="1">
      <alignment horizontal="center" vertical="center"/>
    </xf>
    <xf numFmtId="0" fontId="8" fillId="0" borderId="15"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93"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38" fontId="8" fillId="0" borderId="24" xfId="50" applyFont="1" applyBorder="1" applyAlignment="1">
      <alignment horizontal="center" vertical="center" wrapText="1"/>
    </xf>
    <xf numFmtId="38" fontId="8" fillId="0" borderId="46" xfId="50" applyFont="1" applyBorder="1" applyAlignment="1">
      <alignment horizontal="center" vertical="center"/>
    </xf>
    <xf numFmtId="0" fontId="9" fillId="0" borderId="0" xfId="0" applyFont="1" applyAlignment="1">
      <alignment horizontal="center" vertical="center"/>
    </xf>
    <xf numFmtId="0" fontId="8" fillId="0" borderId="44"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24" xfId="0" applyFont="1" applyBorder="1" applyAlignment="1">
      <alignment horizontal="center" vertical="center"/>
    </xf>
    <xf numFmtId="0" fontId="8" fillId="0" borderId="46" xfId="0" applyFont="1" applyBorder="1" applyAlignment="1">
      <alignment horizontal="center" vertical="center"/>
    </xf>
    <xf numFmtId="0" fontId="8" fillId="0" borderId="4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46" xfId="0" applyFont="1" applyBorder="1" applyAlignment="1">
      <alignment horizontal="center" vertical="center" wrapText="1"/>
    </xf>
    <xf numFmtId="0" fontId="8" fillId="7" borderId="46" xfId="0" applyFont="1" applyFill="1" applyBorder="1" applyAlignment="1">
      <alignment horizontal="center" vertical="center" wrapText="1"/>
    </xf>
    <xf numFmtId="38" fontId="8" fillId="7" borderId="32" xfId="50" applyFont="1" applyFill="1" applyBorder="1" applyAlignment="1">
      <alignment horizontal="center" vertical="center" wrapText="1"/>
    </xf>
    <xf numFmtId="38" fontId="8" fillId="7" borderId="43" xfId="50" applyFont="1" applyFill="1" applyBorder="1" applyAlignment="1">
      <alignment horizontal="center" vertical="center"/>
    </xf>
    <xf numFmtId="0" fontId="8" fillId="0" borderId="24"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88" xfId="0" applyFont="1" applyFill="1" applyBorder="1" applyAlignment="1">
      <alignment horizontal="center" vertical="center" shrinkToFit="1"/>
    </xf>
    <xf numFmtId="0" fontId="8" fillId="0" borderId="96" xfId="0" applyFont="1" applyBorder="1" applyAlignment="1">
      <alignment horizontal="center" vertical="center" wrapText="1"/>
    </xf>
    <xf numFmtId="0" fontId="8" fillId="0" borderId="97" xfId="0" applyFont="1" applyBorder="1" applyAlignment="1">
      <alignment horizontal="center" vertical="center" wrapText="1"/>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10" xfId="64"/>
    <cellStyle name="標準 11" xfId="65"/>
    <cellStyle name="標準 12" xfId="66"/>
    <cellStyle name="標準 13" xfId="67"/>
    <cellStyle name="標準 14" xfId="68"/>
    <cellStyle name="標準 15" xfId="69"/>
    <cellStyle name="標準 2" xfId="70"/>
    <cellStyle name="標準 2 2" xfId="71"/>
    <cellStyle name="標準 3" xfId="72"/>
    <cellStyle name="標準 3 2" xfId="73"/>
    <cellStyle name="標準 3 3" xfId="74"/>
    <cellStyle name="標準 4" xfId="75"/>
    <cellStyle name="標準 5" xfId="76"/>
    <cellStyle name="標準 5 2" xfId="77"/>
    <cellStyle name="標準 6" xfId="78"/>
    <cellStyle name="標準 7" xfId="79"/>
    <cellStyle name="標準 8" xfId="80"/>
    <cellStyle name="標準 9" xfId="81"/>
    <cellStyle name="Followed Hyperlink" xfId="82"/>
    <cellStyle name="未定義" xfId="83"/>
    <cellStyle name="良い"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0496xsv1\&#20849;&#26377;&#12501;&#12457;&#12523;&#12480;\&#26862;&#26519;&#20445;&#35703;&#29677;\&#21315;&#33865;&#12501;&#12449;&#12452;&#12523;\H18&#21315;&#33865;\H18&#12398;&#20181;&#20107;\H18&#27161;&#28310;&#21336;&#20385;\H18&#39366;&#38500;\&#27231;&#26800;&#25613;&#26009;&#31639;&#234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29471;&#25919;&#38306;&#20418;&#65298;&#65288;&#65320;&#65297;&#65303;&#65374;&#65289;\&#12490;&#12521;&#26543;&#12428;&#38306;&#20418;\&#65320;&#65297;&#65305;&#12490;&#12521;&#26543;&#12428;\&#12490;&#12521;&#26543;&#12428;&#38450;&#38500;&#23550;&#31574;&#27161;&#28310;&#21336;&#20385;\&#8251;H19&#39366;&#38500;&#21336;&#20385;\&#9320;&#27161;&#28310;&#21336;&#20385;\H18&#27161;&#28310;&#21336;&#20385;\H18&#39366;&#38500;&#21336;&#20385;\&#27231;&#26800;&#25613;&#26009;&#31639;&#234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00855\AppData\Local\Microsoft\Windows\INetCache\IE\M2KA9BM9\01%20&#35373;&#35336;&#26360;(&#38291;&#20240;&#6531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L-Y00.city.yuzawa.lg.jp\yuzawa_fl\40&#26519;&#21209;&#29677;\&#31179;&#30000;&#30476;&#27700;&#12392;&#32209;&#12398;&#26862;&#12389;&#12367;&#12426;&#31246;&#20107;&#26989;\02%20&#31532;&#65298;&#26399;&#65288;H25&#65374;29&#65289;\H25\H25%20&#12510;&#12484;&#26519;&#12539;&#12490;&#12521;&#26519;&#31561;&#20581;&#20840;&#21270;&#25972;&#20633;&#20107;&#26989;\03%20&#20107;&#26989;&#20840;&#33324;\H25&#27161;&#28310;&#21336;&#20385;\H25&#12510;&#12484;&#26519;&#35519;&#26619;&#12539;&#20240;&#25505;&#12539;&#26893;&#26685;&#21336;&#20385;(H25.4.19&#24046;&#12375;&#26367;&#1236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L-Y00.city.yuzawa.lg.jp\yuzawa_fl\&#32068;&#32340;&#12501;&#12457;&#12523;&#12480;&#12540;\2013&#24180;&#24230;\2008.&#32207;&#21209;&#20225;&#30011;&#37096;\03000.&#36001;&#25919;&#35506;\03030.&#31649;&#29702;&#21942;&#32341;&#29677;\03&#12288;&#24066;&#26377;&#26519;&#12398;&#31649;&#29702;&#12395;&#38306;&#12377;&#12427;&#12371;&#12392;\&#36896;&#26519;&#35036;&#21161;&#20107;&#26989;&#38306;&#20418;\06%20&#38750;&#20844;&#20849;&#36896;&#26519;&#20107;&#26989;\H27%20&#26410;&#21033;&#29992;&#38291;&#20240;&#26448;&#21033;&#29992;&#20419;&#36914;&#23550;&#31574;&#20107;&#26989;\H27%20&#26989;&#21209;&#22996;&#35351;\&#9312;&#26410;&#21033;&#29992;&#38291;&#20240;(&#23721;&#12494;&#27810;&#23665;&#12539;&#37329;&#22528;&#27810;&#23665;)\00-1%20&#35373;&#35336;&#26360;(&#23721;&#12494;&#27810;&#23665;&#12539;&#37329;&#22528;&#27810;&#2366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L-Y00.city.yuzawa.lg.jp\yuzawa_fl\&#32068;&#32340;&#12501;&#12457;&#12523;&#12480;&#12540;\2016&#24180;&#24230;\2024.&#29987;&#26989;&#25391;&#33288;&#37096;\01000.&#36786;&#26519;&#35506;\01050.&#36786;&#22320;&#26862;&#26519;&#25972;&#20633;&#29677;\40&#26519;&#21209;&#29677;\&#28271;&#27810;&#24066;&#26377;&#26519;&#65288;&#20844;&#26377;&#26519;&#65289;\&#31435;&#26408;&#12539;&#20024;&#22826;&#22770;&#25173;\H28\H28-2%20&#31435;&#26408;&#22770;&#25173;(H28&#30342;&#20240;%20&#38596;&#21213;&#26705;&#23822;&#23383;&#26494;&#24179;)\02%20&#31435;&#26408;&#22770;&#25173;(&#21336;&#29420;)\&#35373;&#35336;&#26360;(&#23721;&#12494;&#27810;&#2366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算定表"/>
      <sheetName val="計算書１"/>
      <sheetName val="計算書２"/>
    </sheetNames>
    <sheetDataSet>
      <sheetData sheetId="0">
        <row r="9">
          <cell r="I9">
            <v>7.5</v>
          </cell>
          <cell r="M9">
            <v>170</v>
          </cell>
          <cell r="P9">
            <v>65</v>
          </cell>
          <cell r="Q9">
            <v>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算定表"/>
      <sheetName val="計算書１"/>
      <sheetName val="計算書２"/>
    </sheetNames>
    <sheetDataSet>
      <sheetData sheetId="0">
        <row r="9">
          <cell r="P9">
            <v>65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鏡（金入り）"/>
      <sheetName val="委託費内訳（金入り）"/>
      <sheetName val="鏡 (金抜き)"/>
      <sheetName val="委託費内訳（金抜き）"/>
      <sheetName val="内訳書"/>
      <sheetName val="仕様書（間伐Ｆ）"/>
      <sheetName val="位置図"/>
      <sheetName val="ＧＩＳ（45林班）"/>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マツ調査標準単価"/>
      <sheetName val="マツ伐採標準単価(伐倒） "/>
      <sheetName val="マツ伐採標準単価(伐倒～集積）"/>
      <sheetName val="マツ伐採標準単価(伐倒～搬出） "/>
      <sheetName val="ナラ調査標準単価 "/>
      <sheetName val="ナラ伐採標準単価（伐倒） "/>
      <sheetName val="ナラ伐採標準単価（伐倒～集積）"/>
      <sheetName val="ナラ伐採標準単価（伐倒～搬出） "/>
      <sheetName val="海岸林植栽単価（単一樹種）"/>
      <sheetName val="下刈単価"/>
      <sheetName val="各種単価・規格"/>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鏡（金入り）"/>
      <sheetName val="鏡 (金抜き)"/>
      <sheetName val="総括表"/>
      <sheetName val="内訳書（間伐）"/>
      <sheetName val="内訳書（作業道）"/>
      <sheetName val="明細書(岩ノ沢)"/>
      <sheetName val="明細書(金堀沢山)"/>
      <sheetName val="単価表(岩ノ沢)"/>
      <sheetName val="単価表(金堀沢山)"/>
      <sheetName val="明細書(岩ノ沢)作業道"/>
      <sheetName val="明細書(金堀沢山)作業道"/>
      <sheetName val="単価（作業道）"/>
      <sheetName val="内訳書"/>
      <sheetName val="仕様書"/>
      <sheetName val="作業道標準断面"/>
      <sheetName val="位置図"/>
      <sheetName val="GIS(15林班)"/>
      <sheetName val="GIS(16林班)"/>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鏡（金入り）"/>
      <sheetName val="業務内訳書(金入り)"/>
      <sheetName val="_単１号"/>
      <sheetName val="_単2号"/>
      <sheetName val="鏡 (金抜き)"/>
      <sheetName val="業務内訳（金抜き）"/>
      <sheetName val="内訳書"/>
      <sheetName val="位置図"/>
      <sheetName val="GIS(113.114林班)"/>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K35"/>
  <sheetViews>
    <sheetView showGridLines="0" showZeros="0" tabSelected="1" view="pageBreakPreview" zoomScaleSheetLayoutView="100" zoomScalePageLayoutView="0" workbookViewId="0" topLeftCell="A1">
      <selection activeCell="J14" sqref="J14"/>
    </sheetView>
  </sheetViews>
  <sheetFormatPr defaultColWidth="9.00390625" defaultRowHeight="18" customHeight="1"/>
  <cols>
    <col min="1" max="1" width="3.625" style="1" customWidth="1"/>
    <col min="2" max="2" width="14.00390625" style="1" customWidth="1"/>
    <col min="3" max="4" width="11.625" style="1" customWidth="1"/>
    <col min="5" max="5" width="13.75390625" style="1" customWidth="1"/>
    <col min="6" max="6" width="11.625" style="1" customWidth="1"/>
    <col min="7" max="7" width="3.00390625" style="1" customWidth="1"/>
    <col min="8" max="8" width="11.625" style="1" customWidth="1"/>
    <col min="9" max="9" width="9.00390625" style="1" customWidth="1"/>
    <col min="10" max="10" width="17.625" style="1" customWidth="1"/>
    <col min="11" max="11" width="9.00390625" style="1" customWidth="1"/>
    <col min="12" max="16384" width="9.00390625" style="1" customWidth="1"/>
  </cols>
  <sheetData>
    <row r="1" ht="18" customHeight="1">
      <c r="A1" s="6"/>
    </row>
    <row r="2" spans="1:11" ht="24" customHeight="1">
      <c r="A2" s="173" t="s">
        <v>39</v>
      </c>
      <c r="B2" s="173"/>
      <c r="C2" s="173"/>
      <c r="D2" s="173"/>
      <c r="E2" s="173"/>
      <c r="F2" s="173"/>
      <c r="G2" s="173"/>
      <c r="H2" s="173"/>
      <c r="I2" s="173"/>
      <c r="J2" s="173"/>
      <c r="K2" s="10"/>
    </row>
    <row r="5" spans="7:11" ht="18" customHeight="1">
      <c r="G5" s="164" t="s">
        <v>38</v>
      </c>
      <c r="H5" s="164"/>
      <c r="I5" s="164"/>
      <c r="J5" s="164"/>
      <c r="K5" s="3"/>
    </row>
    <row r="7" ht="18" customHeight="1">
      <c r="A7" s="1" t="s">
        <v>11</v>
      </c>
    </row>
    <row r="9" spans="6:7" ht="18" customHeight="1">
      <c r="F9" s="166" t="s">
        <v>12</v>
      </c>
      <c r="G9" s="166"/>
    </row>
    <row r="10" ht="18" customHeight="1">
      <c r="F10" s="59" t="s">
        <v>89</v>
      </c>
    </row>
    <row r="11" spans="6:8" ht="18" customHeight="1">
      <c r="F11" s="59" t="s">
        <v>92</v>
      </c>
      <c r="H11" s="3"/>
    </row>
    <row r="12" spans="6:8" ht="18" customHeight="1">
      <c r="F12" s="59" t="s">
        <v>91</v>
      </c>
      <c r="H12" s="3"/>
    </row>
    <row r="13" ht="18" customHeight="1">
      <c r="F13" s="59" t="s">
        <v>90</v>
      </c>
    </row>
    <row r="16" spans="1:10" ht="18" customHeight="1">
      <c r="A16" s="165" t="s">
        <v>40</v>
      </c>
      <c r="B16" s="165"/>
      <c r="C16" s="165"/>
      <c r="D16" s="165"/>
      <c r="E16" s="165"/>
      <c r="F16" s="165"/>
      <c r="G16" s="165"/>
      <c r="H16" s="165"/>
      <c r="I16" s="165"/>
      <c r="J16" s="165"/>
    </row>
    <row r="17" spans="1:10" ht="18" customHeight="1">
      <c r="A17" s="165"/>
      <c r="B17" s="165"/>
      <c r="C17" s="165"/>
      <c r="D17" s="165"/>
      <c r="E17" s="165"/>
      <c r="F17" s="165"/>
      <c r="G17" s="165"/>
      <c r="H17" s="165"/>
      <c r="I17" s="165"/>
      <c r="J17" s="165"/>
    </row>
    <row r="19" ht="18" customHeight="1">
      <c r="A19" s="1" t="s">
        <v>17</v>
      </c>
    </row>
    <row r="21" spans="2:9" s="2" customFormat="1" ht="36" customHeight="1" thickBot="1">
      <c r="B21" s="152" t="s">
        <v>16</v>
      </c>
      <c r="C21" s="153"/>
      <c r="D21" s="153"/>
      <c r="E21" s="154"/>
      <c r="F21" s="174" t="s">
        <v>14</v>
      </c>
      <c r="G21" s="175"/>
      <c r="H21" s="167" t="s">
        <v>31</v>
      </c>
      <c r="I21" s="168"/>
    </row>
    <row r="22" spans="2:9" ht="27" customHeight="1" thickTop="1">
      <c r="B22" s="155" t="s">
        <v>94</v>
      </c>
      <c r="C22" s="142" t="s">
        <v>74</v>
      </c>
      <c r="D22" s="142"/>
      <c r="E22" s="143"/>
      <c r="F22" s="126">
        <f>'別紙1-Ａ（植栽）'!$H$20</f>
        <v>0</v>
      </c>
      <c r="G22" s="123"/>
      <c r="H22" s="162">
        <f>'別紙1-Ａ（植栽）'!$Q$20</f>
        <v>0</v>
      </c>
      <c r="I22" s="163"/>
    </row>
    <row r="23" spans="2:9" ht="27" customHeight="1">
      <c r="B23" s="156"/>
      <c r="C23" s="144" t="s">
        <v>77</v>
      </c>
      <c r="D23" s="144"/>
      <c r="E23" s="145"/>
      <c r="F23" s="127">
        <f>'別紙1-Ｂ（植栽）'!$H$20</f>
        <v>0</v>
      </c>
      <c r="G23" s="124"/>
      <c r="H23" s="150">
        <f>'別紙1-Ｂ（植栽）'!$Q$20</f>
        <v>0</v>
      </c>
      <c r="I23" s="151"/>
    </row>
    <row r="24" spans="2:9" ht="27" customHeight="1">
      <c r="B24" s="156"/>
      <c r="C24" s="144" t="s">
        <v>78</v>
      </c>
      <c r="D24" s="144"/>
      <c r="E24" s="146"/>
      <c r="F24" s="128">
        <f>'別紙2（下刈り）'!$H$20</f>
        <v>0</v>
      </c>
      <c r="G24" s="125"/>
      <c r="H24" s="150">
        <f>'別紙2（下刈り）'!$O$20</f>
        <v>0</v>
      </c>
      <c r="I24" s="151"/>
    </row>
    <row r="25" spans="2:9" ht="27" customHeight="1">
      <c r="B25" s="156"/>
      <c r="C25" s="144" t="s">
        <v>98</v>
      </c>
      <c r="D25" s="144"/>
      <c r="E25" s="146"/>
      <c r="F25" s="128">
        <f>'別紙3（枝打ち）'!$H$20</f>
        <v>0</v>
      </c>
      <c r="G25" s="125"/>
      <c r="H25" s="150">
        <f>'別紙3（枝打ち）'!$O$20</f>
        <v>0</v>
      </c>
      <c r="I25" s="151"/>
    </row>
    <row r="26" spans="2:9" ht="27" customHeight="1">
      <c r="B26" s="156"/>
      <c r="C26" s="144" t="s">
        <v>99</v>
      </c>
      <c r="D26" s="144"/>
      <c r="E26" s="146"/>
      <c r="F26" s="128">
        <f>'別紙4（除伐）'!$H$20</f>
        <v>0</v>
      </c>
      <c r="G26" s="125"/>
      <c r="H26" s="150">
        <f>'別紙4（除伐）'!$O$20</f>
        <v>0</v>
      </c>
      <c r="I26" s="151"/>
    </row>
    <row r="27" spans="2:9" ht="27" customHeight="1">
      <c r="B27" s="156"/>
      <c r="C27" s="147" t="s">
        <v>79</v>
      </c>
      <c r="D27" s="147"/>
      <c r="E27" s="148"/>
      <c r="F27" s="139">
        <f>'別紙5（保育間伐）'!$H$20</f>
        <v>0</v>
      </c>
      <c r="G27" s="129"/>
      <c r="H27" s="169">
        <f>'別紙5（保育間伐）'!$O$20</f>
        <v>0</v>
      </c>
      <c r="I27" s="170"/>
    </row>
    <row r="28" spans="2:9" ht="35.25" customHeight="1" thickBot="1">
      <c r="B28" s="149" t="s">
        <v>93</v>
      </c>
      <c r="C28" s="157" t="s">
        <v>95</v>
      </c>
      <c r="D28" s="158"/>
      <c r="E28" s="159"/>
      <c r="F28" s="141"/>
      <c r="G28" s="140"/>
      <c r="H28" s="160">
        <f>F28*4000</f>
        <v>0</v>
      </c>
      <c r="I28" s="161"/>
    </row>
    <row r="29" spans="2:9" ht="27" customHeight="1" thickTop="1">
      <c r="B29" s="171" t="s">
        <v>58</v>
      </c>
      <c r="C29" s="172"/>
      <c r="D29" s="172"/>
      <c r="E29" s="172"/>
      <c r="F29" s="64"/>
      <c r="G29" s="65"/>
      <c r="H29" s="162">
        <f>SUM(H22:I27)</f>
        <v>0</v>
      </c>
      <c r="I29" s="163"/>
    </row>
    <row r="30" spans="2:11" ht="18" customHeight="1">
      <c r="B30" s="4"/>
      <c r="C30" s="5"/>
      <c r="D30" s="5"/>
      <c r="E30" s="5"/>
      <c r="F30" s="5"/>
      <c r="G30" s="5"/>
      <c r="H30" s="5"/>
      <c r="I30" s="5"/>
      <c r="J30" s="5"/>
      <c r="K30" s="5"/>
    </row>
    <row r="31" spans="1:11" ht="18" customHeight="1">
      <c r="A31" s="1" t="s">
        <v>18</v>
      </c>
      <c r="B31" s="4"/>
      <c r="C31" s="5"/>
      <c r="D31" s="5"/>
      <c r="E31" s="5"/>
      <c r="F31" s="5"/>
      <c r="G31" s="5"/>
      <c r="H31" s="5"/>
      <c r="I31" s="5"/>
      <c r="J31" s="5"/>
      <c r="K31" s="5"/>
    </row>
    <row r="32" spans="2:11" ht="18" customHeight="1">
      <c r="B32" s="9" t="s">
        <v>19</v>
      </c>
      <c r="C32" s="5"/>
      <c r="D32" s="5"/>
      <c r="E32" s="5"/>
      <c r="F32" s="5"/>
      <c r="G32" s="5"/>
      <c r="H32" s="5"/>
      <c r="I32" s="5"/>
      <c r="J32" s="5"/>
      <c r="K32" s="5"/>
    </row>
    <row r="33" spans="2:11" ht="18" customHeight="1">
      <c r="B33" s="4"/>
      <c r="C33" s="5"/>
      <c r="D33" s="5"/>
      <c r="E33" s="5"/>
      <c r="F33" s="5"/>
      <c r="G33" s="5"/>
      <c r="H33" s="5"/>
      <c r="I33" s="5"/>
      <c r="J33" s="5"/>
      <c r="K33" s="5"/>
    </row>
    <row r="35" spans="1:3" ht="18" customHeight="1">
      <c r="A35" s="2" t="s">
        <v>9</v>
      </c>
      <c r="B35" s="1" t="s">
        <v>0</v>
      </c>
      <c r="C35" s="1" t="s">
        <v>60</v>
      </c>
    </row>
  </sheetData>
  <sheetProtection/>
  <mergeCells count="18">
    <mergeCell ref="A2:J2"/>
    <mergeCell ref="F21:G21"/>
    <mergeCell ref="H22:I22"/>
    <mergeCell ref="H24:I24"/>
    <mergeCell ref="G5:J5"/>
    <mergeCell ref="A16:J17"/>
    <mergeCell ref="F9:G9"/>
    <mergeCell ref="H21:I21"/>
    <mergeCell ref="H26:I26"/>
    <mergeCell ref="H27:I27"/>
    <mergeCell ref="H23:I23"/>
    <mergeCell ref="H25:I25"/>
    <mergeCell ref="B21:E21"/>
    <mergeCell ref="B22:B27"/>
    <mergeCell ref="C28:E28"/>
    <mergeCell ref="H28:I28"/>
    <mergeCell ref="H29:I29"/>
    <mergeCell ref="B29:E29"/>
  </mergeCells>
  <printOptions/>
  <pageMargins left="0.7480314960629921" right="0.4724409448818898" top="0.984251968503937" bottom="0.984251968503937" header="0.5118110236220472" footer="0.5118110236220472"/>
  <pageSetup blackAndWhite="1"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sheetPr>
    <tabColor rgb="FF92D050"/>
  </sheetPr>
  <dimension ref="A1:X27"/>
  <sheetViews>
    <sheetView showGridLines="0" showZeros="0" view="pageBreakPreview" zoomScaleSheetLayoutView="100" zoomScalePageLayoutView="0" workbookViewId="0" topLeftCell="A1">
      <selection activeCell="N16" sqref="N15:N16"/>
    </sheetView>
  </sheetViews>
  <sheetFormatPr defaultColWidth="9.00390625" defaultRowHeight="13.5"/>
  <cols>
    <col min="1" max="1" width="2.625" style="1" customWidth="1"/>
    <col min="2" max="2" width="10.75390625" style="1" customWidth="1"/>
    <col min="3" max="4" width="10.625" style="1" customWidth="1"/>
    <col min="5" max="7" width="7.625" style="1" customWidth="1"/>
    <col min="8" max="11" width="7.75390625" style="1" customWidth="1"/>
    <col min="12" max="12" width="9.375" style="1" customWidth="1"/>
    <col min="13" max="13" width="12.625" style="7" customWidth="1"/>
    <col min="14" max="18" width="12.625" style="1" customWidth="1"/>
    <col min="19" max="23" width="13.375" style="60" customWidth="1"/>
    <col min="24" max="24" width="13.75390625" style="7" customWidth="1"/>
    <col min="25" max="25" width="9.00390625" style="1" customWidth="1"/>
    <col min="26" max="26" width="11.625" style="1" bestFit="1" customWidth="1"/>
    <col min="27" max="16384" width="9.00390625" style="1" customWidth="1"/>
  </cols>
  <sheetData>
    <row r="1" spans="1:15" ht="27.75" customHeight="1">
      <c r="A1" s="1" t="s">
        <v>10</v>
      </c>
      <c r="C1" s="221" t="s">
        <v>20</v>
      </c>
      <c r="D1" s="221"/>
      <c r="E1" s="221"/>
      <c r="F1" s="221"/>
      <c r="G1" s="221"/>
      <c r="H1" s="221"/>
      <c r="I1" s="221"/>
      <c r="J1" s="221"/>
      <c r="K1" s="221"/>
      <c r="L1" s="221"/>
      <c r="M1" s="221"/>
      <c r="N1" s="221"/>
      <c r="O1" s="66"/>
    </row>
    <row r="3" ht="14.25">
      <c r="A3" s="6" t="s">
        <v>75</v>
      </c>
    </row>
    <row r="4" spans="1:22" ht="15" thickBot="1">
      <c r="A4" s="6"/>
      <c r="S4" s="72" t="s">
        <v>50</v>
      </c>
      <c r="T4" s="72"/>
      <c r="U4" s="72"/>
      <c r="V4" s="72"/>
    </row>
    <row r="5" spans="1:24" s="8" customFormat="1" ht="22.5" customHeight="1">
      <c r="A5" s="1"/>
      <c r="B5" s="204" t="s">
        <v>28</v>
      </c>
      <c r="C5" s="207" t="s">
        <v>1</v>
      </c>
      <c r="D5" s="208"/>
      <c r="E5" s="208"/>
      <c r="F5" s="208"/>
      <c r="G5" s="209"/>
      <c r="H5" s="216" t="s">
        <v>33</v>
      </c>
      <c r="I5" s="217"/>
      <c r="J5" s="217"/>
      <c r="K5" s="217"/>
      <c r="L5" s="218"/>
      <c r="M5" s="210" t="s">
        <v>24</v>
      </c>
      <c r="N5" s="211"/>
      <c r="O5" s="176" t="s">
        <v>25</v>
      </c>
      <c r="P5" s="176"/>
      <c r="Q5" s="177"/>
      <c r="R5" s="181" t="s">
        <v>52</v>
      </c>
      <c r="S5" s="184" t="s">
        <v>36</v>
      </c>
      <c r="T5" s="185"/>
      <c r="U5" s="185"/>
      <c r="V5" s="185"/>
      <c r="W5" s="186"/>
      <c r="X5" s="61"/>
    </row>
    <row r="6" spans="1:24" s="8" customFormat="1" ht="19.5" customHeight="1">
      <c r="A6" s="1"/>
      <c r="B6" s="205"/>
      <c r="C6" s="222" t="s">
        <v>4</v>
      </c>
      <c r="D6" s="224" t="s">
        <v>5</v>
      </c>
      <c r="E6" s="224" t="s">
        <v>6</v>
      </c>
      <c r="F6" s="224" t="s">
        <v>2</v>
      </c>
      <c r="G6" s="215" t="s">
        <v>3</v>
      </c>
      <c r="H6" s="11" t="s">
        <v>7</v>
      </c>
      <c r="I6" s="227" t="s">
        <v>15</v>
      </c>
      <c r="J6" s="197" t="s">
        <v>34</v>
      </c>
      <c r="K6" s="219" t="s">
        <v>51</v>
      </c>
      <c r="L6" s="230" t="s">
        <v>47</v>
      </c>
      <c r="M6" s="212" t="s">
        <v>53</v>
      </c>
      <c r="N6" s="214" t="s">
        <v>54</v>
      </c>
      <c r="O6" s="198" t="s">
        <v>55</v>
      </c>
      <c r="P6" s="196" t="s">
        <v>56</v>
      </c>
      <c r="Q6" s="194" t="s">
        <v>46</v>
      </c>
      <c r="R6" s="182"/>
      <c r="S6" s="178" t="s">
        <v>48</v>
      </c>
      <c r="T6" s="179" t="s">
        <v>16</v>
      </c>
      <c r="U6" s="179" t="s">
        <v>62</v>
      </c>
      <c r="V6" s="179" t="s">
        <v>63</v>
      </c>
      <c r="W6" s="187" t="s">
        <v>67</v>
      </c>
      <c r="X6" s="61"/>
    </row>
    <row r="7" spans="1:24" s="8" customFormat="1" ht="19.5" customHeight="1" thickBot="1">
      <c r="A7" s="1"/>
      <c r="B7" s="206"/>
      <c r="C7" s="223"/>
      <c r="D7" s="225"/>
      <c r="E7" s="225"/>
      <c r="F7" s="225"/>
      <c r="G7" s="226"/>
      <c r="H7" s="29" t="s">
        <v>23</v>
      </c>
      <c r="I7" s="228"/>
      <c r="J7" s="229"/>
      <c r="K7" s="220"/>
      <c r="L7" s="231"/>
      <c r="M7" s="213"/>
      <c r="N7" s="215"/>
      <c r="O7" s="199"/>
      <c r="P7" s="197"/>
      <c r="Q7" s="195"/>
      <c r="R7" s="183"/>
      <c r="S7" s="178"/>
      <c r="T7" s="180"/>
      <c r="U7" s="180"/>
      <c r="V7" s="180"/>
      <c r="W7" s="187"/>
      <c r="X7" s="61"/>
    </row>
    <row r="8" spans="1:24" s="8" customFormat="1" ht="17.25" customHeight="1" thickTop="1">
      <c r="A8" s="1"/>
      <c r="B8" s="83" t="s">
        <v>32</v>
      </c>
      <c r="C8" s="84"/>
      <c r="D8" s="85"/>
      <c r="E8" s="85"/>
      <c r="F8" s="86"/>
      <c r="G8" s="87"/>
      <c r="H8" s="88"/>
      <c r="I8" s="89"/>
      <c r="J8" s="112"/>
      <c r="K8" s="90"/>
      <c r="L8" s="99"/>
      <c r="M8" s="77"/>
      <c r="N8" s="78"/>
      <c r="O8" s="102"/>
      <c r="P8" s="103"/>
      <c r="Q8" s="104"/>
      <c r="R8" s="74"/>
      <c r="S8" s="119"/>
      <c r="T8" s="130"/>
      <c r="U8" s="130"/>
      <c r="V8" s="136"/>
      <c r="W8" s="120"/>
      <c r="X8" s="61"/>
    </row>
    <row r="9" spans="1:24" s="8" customFormat="1" ht="17.25" customHeight="1" thickBot="1">
      <c r="A9" s="1"/>
      <c r="B9" s="91" t="s">
        <v>42</v>
      </c>
      <c r="C9" s="92" t="s">
        <v>21</v>
      </c>
      <c r="D9" s="93" t="s">
        <v>21</v>
      </c>
      <c r="E9" s="94" t="s">
        <v>22</v>
      </c>
      <c r="F9" s="95">
        <v>34</v>
      </c>
      <c r="G9" s="95">
        <v>55</v>
      </c>
      <c r="H9" s="96">
        <v>1</v>
      </c>
      <c r="I9" s="97" t="s">
        <v>43</v>
      </c>
      <c r="J9" s="113" t="s">
        <v>45</v>
      </c>
      <c r="K9" s="98">
        <v>2000</v>
      </c>
      <c r="L9" s="100">
        <f>K9/H9</f>
        <v>2000</v>
      </c>
      <c r="M9" s="79">
        <v>1407511</v>
      </c>
      <c r="N9" s="80">
        <f>M9*0.72</f>
        <v>1013407.9199999999</v>
      </c>
      <c r="O9" s="105">
        <f>ROUNDDOWN(M9*0.3,0)</f>
        <v>422253</v>
      </c>
      <c r="P9" s="106">
        <f>M9-N9</f>
        <v>394103.0800000001</v>
      </c>
      <c r="Q9" s="107">
        <f>ROUNDDOWN(MIN(O9:P9),-3)</f>
        <v>394000</v>
      </c>
      <c r="R9" s="75">
        <f>M9-N9-Q9</f>
        <v>103.0800000000745</v>
      </c>
      <c r="S9" s="118" t="s">
        <v>49</v>
      </c>
      <c r="T9" s="131" t="s">
        <v>65</v>
      </c>
      <c r="U9" s="131" t="s">
        <v>66</v>
      </c>
      <c r="V9" s="135" t="s">
        <v>64</v>
      </c>
      <c r="W9" s="134">
        <v>0.18</v>
      </c>
      <c r="X9" s="121">
        <f>M9/H9</f>
        <v>1407511</v>
      </c>
    </row>
    <row r="10" spans="2:24" ht="24.75" customHeight="1" thickTop="1">
      <c r="B10" s="62"/>
      <c r="C10" s="42"/>
      <c r="D10" s="43"/>
      <c r="E10" s="44"/>
      <c r="F10" s="57"/>
      <c r="G10" s="58"/>
      <c r="H10" s="34"/>
      <c r="I10" s="30"/>
      <c r="J10" s="69" t="s">
        <v>44</v>
      </c>
      <c r="K10" s="14"/>
      <c r="L10" s="50" t="e">
        <f aca="true" t="shared" si="0" ref="L10:L19">K10/H10</f>
        <v>#DIV/0!</v>
      </c>
      <c r="M10" s="67"/>
      <c r="N10" s="15"/>
      <c r="O10" s="108">
        <f aca="true" t="shared" si="1" ref="O10:O19">ROUNDDOWN(M10*0.3,0)</f>
        <v>0</v>
      </c>
      <c r="P10" s="49">
        <f aca="true" t="shared" si="2" ref="P10:P19">M10-N10</f>
        <v>0</v>
      </c>
      <c r="Q10" s="50">
        <f aca="true" t="shared" si="3" ref="Q10:Q19">ROUNDDOWN(MIN(O10:P10),-3)</f>
        <v>0</v>
      </c>
      <c r="R10" s="76">
        <f aca="true" t="shared" si="4" ref="R10:R19">M10-N10-Q10</f>
        <v>0</v>
      </c>
      <c r="S10" s="114"/>
      <c r="T10" s="132"/>
      <c r="U10" s="132"/>
      <c r="V10" s="137"/>
      <c r="W10" s="115"/>
      <c r="X10" s="122" t="e">
        <f>M10/H10</f>
        <v>#DIV/0!</v>
      </c>
    </row>
    <row r="11" spans="2:24" ht="24.75" customHeight="1">
      <c r="B11" s="63"/>
      <c r="C11" s="42"/>
      <c r="D11" s="43"/>
      <c r="E11" s="44"/>
      <c r="F11" s="57"/>
      <c r="G11" s="58"/>
      <c r="H11" s="34"/>
      <c r="I11" s="30"/>
      <c r="J11" s="69" t="s">
        <v>44</v>
      </c>
      <c r="K11" s="14"/>
      <c r="L11" s="50" t="e">
        <f t="shared" si="0"/>
        <v>#DIV/0!</v>
      </c>
      <c r="M11" s="67"/>
      <c r="N11" s="17"/>
      <c r="O11" s="109">
        <f t="shared" si="1"/>
        <v>0</v>
      </c>
      <c r="P11" s="51">
        <f t="shared" si="2"/>
        <v>0</v>
      </c>
      <c r="Q11" s="52">
        <f t="shared" si="3"/>
        <v>0</v>
      </c>
      <c r="R11" s="76">
        <f t="shared" si="4"/>
        <v>0</v>
      </c>
      <c r="S11" s="114"/>
      <c r="T11" s="132"/>
      <c r="U11" s="132"/>
      <c r="V11" s="137"/>
      <c r="W11" s="115"/>
      <c r="X11" s="122" t="e">
        <f aca="true" t="shared" si="5" ref="X11:X19">M11/H11</f>
        <v>#DIV/0!</v>
      </c>
    </row>
    <row r="12" spans="2:24" ht="24.75" customHeight="1">
      <c r="B12" s="25"/>
      <c r="C12" s="42"/>
      <c r="D12" s="43"/>
      <c r="E12" s="44"/>
      <c r="F12" s="12"/>
      <c r="G12" s="12"/>
      <c r="H12" s="34"/>
      <c r="I12" s="30"/>
      <c r="J12" s="69" t="s">
        <v>44</v>
      </c>
      <c r="K12" s="14"/>
      <c r="L12" s="50" t="e">
        <f t="shared" si="0"/>
        <v>#DIV/0!</v>
      </c>
      <c r="M12" s="81"/>
      <c r="N12" s="17"/>
      <c r="O12" s="109">
        <f t="shared" si="1"/>
        <v>0</v>
      </c>
      <c r="P12" s="51">
        <f t="shared" si="2"/>
        <v>0</v>
      </c>
      <c r="Q12" s="52">
        <f t="shared" si="3"/>
        <v>0</v>
      </c>
      <c r="R12" s="76">
        <f t="shared" si="4"/>
        <v>0</v>
      </c>
      <c r="S12" s="114"/>
      <c r="T12" s="132"/>
      <c r="U12" s="132"/>
      <c r="V12" s="137"/>
      <c r="W12" s="115"/>
      <c r="X12" s="122" t="e">
        <f t="shared" si="5"/>
        <v>#DIV/0!</v>
      </c>
    </row>
    <row r="13" spans="2:24" ht="24.75" customHeight="1">
      <c r="B13" s="25"/>
      <c r="C13" s="45"/>
      <c r="D13" s="43"/>
      <c r="E13" s="44"/>
      <c r="F13" s="12"/>
      <c r="G13" s="12"/>
      <c r="H13" s="34"/>
      <c r="I13" s="31"/>
      <c r="J13" s="70" t="s">
        <v>44</v>
      </c>
      <c r="K13" s="16"/>
      <c r="L13" s="52" t="e">
        <f t="shared" si="0"/>
        <v>#DIV/0!</v>
      </c>
      <c r="M13" s="81"/>
      <c r="N13" s="17"/>
      <c r="O13" s="109">
        <f t="shared" si="1"/>
        <v>0</v>
      </c>
      <c r="P13" s="51">
        <f t="shared" si="2"/>
        <v>0</v>
      </c>
      <c r="Q13" s="52">
        <f t="shared" si="3"/>
        <v>0</v>
      </c>
      <c r="R13" s="76">
        <f t="shared" si="4"/>
        <v>0</v>
      </c>
      <c r="S13" s="114"/>
      <c r="T13" s="132"/>
      <c r="U13" s="132"/>
      <c r="V13" s="137"/>
      <c r="W13" s="115"/>
      <c r="X13" s="122" t="e">
        <f t="shared" si="5"/>
        <v>#DIV/0!</v>
      </c>
    </row>
    <row r="14" spans="2:24" ht="24.75" customHeight="1">
      <c r="B14" s="25"/>
      <c r="C14" s="45"/>
      <c r="D14" s="43"/>
      <c r="E14" s="44"/>
      <c r="F14" s="12"/>
      <c r="G14" s="12"/>
      <c r="H14" s="34"/>
      <c r="I14" s="31"/>
      <c r="J14" s="70" t="s">
        <v>44</v>
      </c>
      <c r="K14" s="16"/>
      <c r="L14" s="52" t="e">
        <f t="shared" si="0"/>
        <v>#DIV/0!</v>
      </c>
      <c r="M14" s="81"/>
      <c r="N14" s="17"/>
      <c r="O14" s="109">
        <f t="shared" si="1"/>
        <v>0</v>
      </c>
      <c r="P14" s="51">
        <f t="shared" si="2"/>
        <v>0</v>
      </c>
      <c r="Q14" s="52">
        <f t="shared" si="3"/>
        <v>0</v>
      </c>
      <c r="R14" s="76">
        <f t="shared" si="4"/>
        <v>0</v>
      </c>
      <c r="S14" s="114"/>
      <c r="T14" s="132"/>
      <c r="U14" s="132"/>
      <c r="V14" s="137"/>
      <c r="W14" s="115"/>
      <c r="X14" s="122" t="e">
        <f t="shared" si="5"/>
        <v>#DIV/0!</v>
      </c>
    </row>
    <row r="15" spans="2:24" ht="24.75" customHeight="1">
      <c r="B15" s="25"/>
      <c r="C15" s="45"/>
      <c r="D15" s="43"/>
      <c r="E15" s="44"/>
      <c r="F15" s="12"/>
      <c r="G15" s="12"/>
      <c r="H15" s="34"/>
      <c r="I15" s="31"/>
      <c r="J15" s="70" t="s">
        <v>44</v>
      </c>
      <c r="K15" s="16"/>
      <c r="L15" s="52" t="e">
        <f t="shared" si="0"/>
        <v>#DIV/0!</v>
      </c>
      <c r="M15" s="81"/>
      <c r="N15" s="17"/>
      <c r="O15" s="109">
        <f t="shared" si="1"/>
        <v>0</v>
      </c>
      <c r="P15" s="51">
        <f t="shared" si="2"/>
        <v>0</v>
      </c>
      <c r="Q15" s="52">
        <f t="shared" si="3"/>
        <v>0</v>
      </c>
      <c r="R15" s="76">
        <f t="shared" si="4"/>
        <v>0</v>
      </c>
      <c r="S15" s="114"/>
      <c r="T15" s="132"/>
      <c r="U15" s="132"/>
      <c r="V15" s="137"/>
      <c r="W15" s="115"/>
      <c r="X15" s="122" t="e">
        <f t="shared" si="5"/>
        <v>#DIV/0!</v>
      </c>
    </row>
    <row r="16" spans="2:24" ht="24.75" customHeight="1">
      <c r="B16" s="25"/>
      <c r="C16" s="45"/>
      <c r="D16" s="43"/>
      <c r="E16" s="44"/>
      <c r="F16" s="12"/>
      <c r="G16" s="12"/>
      <c r="H16" s="34"/>
      <c r="I16" s="31"/>
      <c r="J16" s="70" t="s">
        <v>44</v>
      </c>
      <c r="K16" s="16"/>
      <c r="L16" s="52" t="e">
        <f t="shared" si="0"/>
        <v>#DIV/0!</v>
      </c>
      <c r="M16" s="81"/>
      <c r="N16" s="17"/>
      <c r="O16" s="109">
        <f t="shared" si="1"/>
        <v>0</v>
      </c>
      <c r="P16" s="51">
        <f t="shared" si="2"/>
        <v>0</v>
      </c>
      <c r="Q16" s="52">
        <f t="shared" si="3"/>
        <v>0</v>
      </c>
      <c r="R16" s="76">
        <f t="shared" si="4"/>
        <v>0</v>
      </c>
      <c r="S16" s="114"/>
      <c r="T16" s="132"/>
      <c r="U16" s="132"/>
      <c r="V16" s="137"/>
      <c r="W16" s="115"/>
      <c r="X16" s="122" t="e">
        <f t="shared" si="5"/>
        <v>#DIV/0!</v>
      </c>
    </row>
    <row r="17" spans="2:24" ht="24.75" customHeight="1">
      <c r="B17" s="25"/>
      <c r="C17" s="45"/>
      <c r="D17" s="43"/>
      <c r="E17" s="44"/>
      <c r="F17" s="12"/>
      <c r="G17" s="12"/>
      <c r="H17" s="34"/>
      <c r="I17" s="31"/>
      <c r="J17" s="70" t="s">
        <v>44</v>
      </c>
      <c r="K17" s="16"/>
      <c r="L17" s="52" t="e">
        <f t="shared" si="0"/>
        <v>#DIV/0!</v>
      </c>
      <c r="M17" s="81"/>
      <c r="N17" s="17"/>
      <c r="O17" s="109">
        <f t="shared" si="1"/>
        <v>0</v>
      </c>
      <c r="P17" s="51">
        <f t="shared" si="2"/>
        <v>0</v>
      </c>
      <c r="Q17" s="52">
        <f t="shared" si="3"/>
        <v>0</v>
      </c>
      <c r="R17" s="76">
        <f t="shared" si="4"/>
        <v>0</v>
      </c>
      <c r="S17" s="114"/>
      <c r="T17" s="132"/>
      <c r="U17" s="132"/>
      <c r="V17" s="137"/>
      <c r="W17" s="115"/>
      <c r="X17" s="122" t="e">
        <f t="shared" si="5"/>
        <v>#DIV/0!</v>
      </c>
    </row>
    <row r="18" spans="2:24" ht="24.75" customHeight="1">
      <c r="B18" s="25"/>
      <c r="C18" s="45"/>
      <c r="D18" s="43"/>
      <c r="E18" s="44"/>
      <c r="F18" s="12"/>
      <c r="G18" s="12"/>
      <c r="H18" s="34"/>
      <c r="I18" s="31"/>
      <c r="J18" s="70" t="s">
        <v>44</v>
      </c>
      <c r="K18" s="16"/>
      <c r="L18" s="52" t="e">
        <f t="shared" si="0"/>
        <v>#DIV/0!</v>
      </c>
      <c r="M18" s="81"/>
      <c r="N18" s="17"/>
      <c r="O18" s="109">
        <f t="shared" si="1"/>
        <v>0</v>
      </c>
      <c r="P18" s="51">
        <f t="shared" si="2"/>
        <v>0</v>
      </c>
      <c r="Q18" s="52">
        <f t="shared" si="3"/>
        <v>0</v>
      </c>
      <c r="R18" s="76">
        <f t="shared" si="4"/>
        <v>0</v>
      </c>
      <c r="S18" s="114"/>
      <c r="T18" s="132"/>
      <c r="U18" s="132"/>
      <c r="V18" s="137"/>
      <c r="W18" s="115"/>
      <c r="X18" s="122" t="e">
        <f t="shared" si="5"/>
        <v>#DIV/0!</v>
      </c>
    </row>
    <row r="19" spans="2:24" ht="24.75" customHeight="1" thickBot="1">
      <c r="B19" s="26"/>
      <c r="C19" s="46"/>
      <c r="D19" s="47"/>
      <c r="E19" s="48"/>
      <c r="F19" s="18"/>
      <c r="G19" s="18"/>
      <c r="H19" s="35"/>
      <c r="I19" s="32"/>
      <c r="J19" s="71" t="s">
        <v>44</v>
      </c>
      <c r="K19" s="22"/>
      <c r="L19" s="101" t="e">
        <f t="shared" si="0"/>
        <v>#DIV/0!</v>
      </c>
      <c r="M19" s="82"/>
      <c r="N19" s="68"/>
      <c r="O19" s="110">
        <f t="shared" si="1"/>
        <v>0</v>
      </c>
      <c r="P19" s="53">
        <f t="shared" si="2"/>
        <v>0</v>
      </c>
      <c r="Q19" s="54">
        <f t="shared" si="3"/>
        <v>0</v>
      </c>
      <c r="R19" s="76">
        <f t="shared" si="4"/>
        <v>0</v>
      </c>
      <c r="S19" s="116"/>
      <c r="T19" s="133"/>
      <c r="U19" s="133"/>
      <c r="V19" s="138"/>
      <c r="W19" s="117"/>
      <c r="X19" s="122" t="e">
        <f t="shared" si="5"/>
        <v>#DIV/0!</v>
      </c>
    </row>
    <row r="20" spans="2:18" ht="24.75" customHeight="1" thickBot="1" thickTop="1">
      <c r="B20" s="23" t="s">
        <v>59</v>
      </c>
      <c r="C20" s="188"/>
      <c r="D20" s="189"/>
      <c r="E20" s="189"/>
      <c r="F20" s="189"/>
      <c r="G20" s="190"/>
      <c r="H20" s="36">
        <f>SUM(H10:H19)</f>
        <v>0</v>
      </c>
      <c r="I20" s="191"/>
      <c r="J20" s="192"/>
      <c r="K20" s="192"/>
      <c r="L20" s="193"/>
      <c r="M20" s="200"/>
      <c r="N20" s="201"/>
      <c r="O20" s="202"/>
      <c r="P20" s="203"/>
      <c r="Q20" s="55">
        <f>SUM(Q10:Q19)</f>
        <v>0</v>
      </c>
      <c r="R20" s="73"/>
    </row>
    <row r="21" ht="4.5" customHeight="1"/>
    <row r="22" ht="14.25">
      <c r="B22" s="27"/>
    </row>
    <row r="23" ht="14.25">
      <c r="B23" s="27" t="s">
        <v>27</v>
      </c>
    </row>
    <row r="24" ht="14.25">
      <c r="B24" s="27" t="s">
        <v>81</v>
      </c>
    </row>
    <row r="25" ht="14.25">
      <c r="B25" s="27" t="s">
        <v>57</v>
      </c>
    </row>
    <row r="26" ht="14.25">
      <c r="B26" s="27" t="s">
        <v>80</v>
      </c>
    </row>
    <row r="27" ht="14.25">
      <c r="B27" s="27" t="s">
        <v>30</v>
      </c>
    </row>
  </sheetData>
  <sheetProtection/>
  <mergeCells count="31">
    <mergeCell ref="C1:N1"/>
    <mergeCell ref="C6:C7"/>
    <mergeCell ref="D6:D7"/>
    <mergeCell ref="E6:E7"/>
    <mergeCell ref="F6:F7"/>
    <mergeCell ref="G6:G7"/>
    <mergeCell ref="I6:I7"/>
    <mergeCell ref="J6:J7"/>
    <mergeCell ref="L6:L7"/>
    <mergeCell ref="B5:B7"/>
    <mergeCell ref="C5:G5"/>
    <mergeCell ref="M5:N5"/>
    <mergeCell ref="M6:M7"/>
    <mergeCell ref="N6:N7"/>
    <mergeCell ref="H5:L5"/>
    <mergeCell ref="K6:K7"/>
    <mergeCell ref="C20:G20"/>
    <mergeCell ref="I20:L20"/>
    <mergeCell ref="Q6:Q7"/>
    <mergeCell ref="P6:P7"/>
    <mergeCell ref="O6:O7"/>
    <mergeCell ref="M20:N20"/>
    <mergeCell ref="O20:P20"/>
    <mergeCell ref="O5:Q5"/>
    <mergeCell ref="S6:S7"/>
    <mergeCell ref="T6:T7"/>
    <mergeCell ref="R5:R7"/>
    <mergeCell ref="S5:W5"/>
    <mergeCell ref="U6:U7"/>
    <mergeCell ref="W6:W7"/>
    <mergeCell ref="V6:V7"/>
  </mergeCells>
  <dataValidations count="5">
    <dataValidation type="list" allowBlank="1" showInputMessage="1" showErrorMessage="1" sqref="I10:I19">
      <formula1>"ｽｷﾞ,ｶﾗﾏﾂ"</formula1>
    </dataValidation>
    <dataValidation type="list" allowBlank="1" showInputMessage="1" showErrorMessage="1" sqref="S9:S19">
      <formula1>"公共,非公共"</formula1>
    </dataValidation>
    <dataValidation type="list" allowBlank="1" showInputMessage="1" showErrorMessage="1" sqref="W9:W19">
      <formula1>"0%,3%,10%,13%,18%"</formula1>
    </dataValidation>
    <dataValidation type="list" allowBlank="1" showInputMessage="1" showErrorMessage="1" sqref="V9:V19">
      <formula1>"あり,なし"</formula1>
    </dataValidation>
    <dataValidation type="list" allowBlank="1" showInputMessage="1" showErrorMessage="1" sqref="U9:U19">
      <formula1>"税込み,税抜き"</formula1>
    </dataValidation>
  </dataValidations>
  <printOptions/>
  <pageMargins left="0.31496062992125984" right="0.26" top="0.6299212598425197" bottom="0.4330708661417323" header="0.5118110236220472" footer="0.35433070866141736"/>
  <pageSetup blackAndWhite="1" horizontalDpi="300" verticalDpi="300" orientation="landscape" paperSize="9" scale="89" r:id="rId1"/>
</worksheet>
</file>

<file path=xl/worksheets/sheet3.xml><?xml version="1.0" encoding="utf-8"?>
<worksheet xmlns="http://schemas.openxmlformats.org/spreadsheetml/2006/main" xmlns:r="http://schemas.openxmlformats.org/officeDocument/2006/relationships">
  <sheetPr>
    <tabColor rgb="FF00B0F0"/>
  </sheetPr>
  <dimension ref="A1:Y27"/>
  <sheetViews>
    <sheetView showGridLines="0" showZeros="0" view="pageBreakPreview" zoomScaleSheetLayoutView="100" zoomScalePageLayoutView="0" workbookViewId="0" topLeftCell="A1">
      <selection activeCell="N16" sqref="N16"/>
    </sheetView>
  </sheetViews>
  <sheetFormatPr defaultColWidth="9.00390625" defaultRowHeight="13.5"/>
  <cols>
    <col min="1" max="1" width="2.625" style="1" customWidth="1"/>
    <col min="2" max="2" width="10.75390625" style="1" customWidth="1"/>
    <col min="3" max="4" width="10.625" style="1" customWidth="1"/>
    <col min="5" max="7" width="7.625" style="1" customWidth="1"/>
    <col min="8" max="11" width="7.75390625" style="1" customWidth="1"/>
    <col min="12" max="12" width="9.375" style="1" customWidth="1"/>
    <col min="13" max="13" width="12.625" style="7" customWidth="1"/>
    <col min="14" max="18" width="12.625" style="1" customWidth="1"/>
    <col min="19" max="23" width="13.375" style="60" customWidth="1"/>
    <col min="24" max="24" width="13.75390625" style="7" customWidth="1"/>
    <col min="25" max="25" width="9.375" style="1" bestFit="1" customWidth="1"/>
    <col min="26" max="26" width="9.00390625" style="1" customWidth="1"/>
    <col min="27" max="27" width="11.625" style="1" bestFit="1" customWidth="1"/>
    <col min="28" max="16384" width="9.00390625" style="1" customWidth="1"/>
  </cols>
  <sheetData>
    <row r="1" spans="1:15" ht="27.75" customHeight="1">
      <c r="A1" s="1" t="s">
        <v>10</v>
      </c>
      <c r="C1" s="221" t="s">
        <v>20</v>
      </c>
      <c r="D1" s="221"/>
      <c r="E1" s="221"/>
      <c r="F1" s="221"/>
      <c r="G1" s="221"/>
      <c r="H1" s="221"/>
      <c r="I1" s="221"/>
      <c r="J1" s="221"/>
      <c r="K1" s="221"/>
      <c r="L1" s="221"/>
      <c r="M1" s="221"/>
      <c r="N1" s="221"/>
      <c r="O1" s="66"/>
    </row>
    <row r="3" ht="14.25">
      <c r="A3" s="6" t="s">
        <v>76</v>
      </c>
    </row>
    <row r="4" spans="1:22" ht="15" thickBot="1">
      <c r="A4" s="6"/>
      <c r="S4" s="72" t="s">
        <v>50</v>
      </c>
      <c r="T4" s="72"/>
      <c r="U4" s="72"/>
      <c r="V4" s="72"/>
    </row>
    <row r="5" spans="1:24" s="8" customFormat="1" ht="22.5" customHeight="1">
      <c r="A5" s="1"/>
      <c r="B5" s="204" t="s">
        <v>28</v>
      </c>
      <c r="C5" s="207" t="s">
        <v>1</v>
      </c>
      <c r="D5" s="208"/>
      <c r="E5" s="208"/>
      <c r="F5" s="208"/>
      <c r="G5" s="209"/>
      <c r="H5" s="216" t="s">
        <v>33</v>
      </c>
      <c r="I5" s="217"/>
      <c r="J5" s="217"/>
      <c r="K5" s="217"/>
      <c r="L5" s="218"/>
      <c r="M5" s="210" t="s">
        <v>24</v>
      </c>
      <c r="N5" s="211"/>
      <c r="O5" s="176" t="s">
        <v>25</v>
      </c>
      <c r="P5" s="176"/>
      <c r="Q5" s="177"/>
      <c r="R5" s="181" t="s">
        <v>52</v>
      </c>
      <c r="S5" s="184" t="s">
        <v>36</v>
      </c>
      <c r="T5" s="185"/>
      <c r="U5" s="185"/>
      <c r="V5" s="185"/>
      <c r="W5" s="186"/>
      <c r="X5" s="61"/>
    </row>
    <row r="6" spans="1:24" s="8" customFormat="1" ht="19.5" customHeight="1">
      <c r="A6" s="1"/>
      <c r="B6" s="205"/>
      <c r="C6" s="222" t="s">
        <v>4</v>
      </c>
      <c r="D6" s="224" t="s">
        <v>5</v>
      </c>
      <c r="E6" s="224" t="s">
        <v>6</v>
      </c>
      <c r="F6" s="224" t="s">
        <v>2</v>
      </c>
      <c r="G6" s="215" t="s">
        <v>3</v>
      </c>
      <c r="H6" s="11" t="s">
        <v>7</v>
      </c>
      <c r="I6" s="227" t="s">
        <v>15</v>
      </c>
      <c r="J6" s="232" t="s">
        <v>34</v>
      </c>
      <c r="K6" s="219" t="s">
        <v>51</v>
      </c>
      <c r="L6" s="230" t="s">
        <v>47</v>
      </c>
      <c r="M6" s="212" t="s">
        <v>53</v>
      </c>
      <c r="N6" s="214" t="s">
        <v>54</v>
      </c>
      <c r="O6" s="198" t="s">
        <v>61</v>
      </c>
      <c r="P6" s="196" t="s">
        <v>68</v>
      </c>
      <c r="Q6" s="194" t="s">
        <v>46</v>
      </c>
      <c r="R6" s="182"/>
      <c r="S6" s="178" t="s">
        <v>48</v>
      </c>
      <c r="T6" s="179" t="s">
        <v>16</v>
      </c>
      <c r="U6" s="179" t="s">
        <v>62</v>
      </c>
      <c r="V6" s="179" t="s">
        <v>63</v>
      </c>
      <c r="W6" s="187" t="s">
        <v>67</v>
      </c>
      <c r="X6" s="61"/>
    </row>
    <row r="7" spans="1:24" s="8" customFormat="1" ht="19.5" customHeight="1" thickBot="1">
      <c r="A7" s="1"/>
      <c r="B7" s="206"/>
      <c r="C7" s="223"/>
      <c r="D7" s="225"/>
      <c r="E7" s="225"/>
      <c r="F7" s="225"/>
      <c r="G7" s="226"/>
      <c r="H7" s="29" t="s">
        <v>23</v>
      </c>
      <c r="I7" s="228"/>
      <c r="J7" s="233"/>
      <c r="K7" s="220"/>
      <c r="L7" s="231"/>
      <c r="M7" s="213"/>
      <c r="N7" s="215"/>
      <c r="O7" s="199"/>
      <c r="P7" s="197"/>
      <c r="Q7" s="195"/>
      <c r="R7" s="183"/>
      <c r="S7" s="178"/>
      <c r="T7" s="180"/>
      <c r="U7" s="180"/>
      <c r="V7" s="180"/>
      <c r="W7" s="187"/>
      <c r="X7" s="61"/>
    </row>
    <row r="8" spans="1:24" s="8" customFormat="1" ht="17.25" customHeight="1" thickTop="1">
      <c r="A8" s="1"/>
      <c r="B8" s="83" t="s">
        <v>32</v>
      </c>
      <c r="C8" s="84"/>
      <c r="D8" s="85"/>
      <c r="E8" s="85"/>
      <c r="F8" s="86"/>
      <c r="G8" s="87"/>
      <c r="H8" s="88"/>
      <c r="I8" s="89"/>
      <c r="J8" s="89"/>
      <c r="K8" s="90"/>
      <c r="L8" s="99"/>
      <c r="M8" s="77"/>
      <c r="N8" s="78"/>
      <c r="O8" s="102"/>
      <c r="P8" s="103"/>
      <c r="Q8" s="104"/>
      <c r="R8" s="74"/>
      <c r="S8" s="119"/>
      <c r="T8" s="130"/>
      <c r="U8" s="130"/>
      <c r="V8" s="136"/>
      <c r="W8" s="120"/>
      <c r="X8" s="61"/>
    </row>
    <row r="9" spans="1:24" s="8" customFormat="1" ht="17.25" customHeight="1" thickBot="1">
      <c r="A9" s="1"/>
      <c r="B9" s="91" t="s">
        <v>42</v>
      </c>
      <c r="C9" s="92" t="s">
        <v>21</v>
      </c>
      <c r="D9" s="93" t="s">
        <v>21</v>
      </c>
      <c r="E9" s="94" t="s">
        <v>22</v>
      </c>
      <c r="F9" s="95">
        <v>34</v>
      </c>
      <c r="G9" s="95">
        <v>55</v>
      </c>
      <c r="H9" s="96">
        <v>1</v>
      </c>
      <c r="I9" s="97" t="s">
        <v>43</v>
      </c>
      <c r="J9" s="97" t="s">
        <v>45</v>
      </c>
      <c r="K9" s="98">
        <v>2400</v>
      </c>
      <c r="L9" s="100">
        <f>K9/H9</f>
        <v>2400</v>
      </c>
      <c r="M9" s="79">
        <v>1694521</v>
      </c>
      <c r="N9" s="80">
        <f>M9*0.68</f>
        <v>1152274.28</v>
      </c>
      <c r="O9" s="105">
        <f>ROUNDDOWN(M9*0.2,0)</f>
        <v>338904</v>
      </c>
      <c r="P9" s="106">
        <f>H9*300000</f>
        <v>300000</v>
      </c>
      <c r="Q9" s="107">
        <f>ROUNDDOWN(MIN(O9:P9),-3)</f>
        <v>300000</v>
      </c>
      <c r="R9" s="75">
        <f>M9-N9-Q9</f>
        <v>242246.71999999997</v>
      </c>
      <c r="S9" s="118" t="s">
        <v>49</v>
      </c>
      <c r="T9" s="131" t="s">
        <v>37</v>
      </c>
      <c r="U9" s="131" t="s">
        <v>66</v>
      </c>
      <c r="V9" s="135" t="s">
        <v>64</v>
      </c>
      <c r="W9" s="134">
        <v>0.18</v>
      </c>
      <c r="X9" s="121">
        <f>M9/H9</f>
        <v>1694521</v>
      </c>
    </row>
    <row r="10" spans="2:24" ht="24.75" customHeight="1" thickTop="1">
      <c r="B10" s="62"/>
      <c r="C10" s="42"/>
      <c r="D10" s="43"/>
      <c r="E10" s="44"/>
      <c r="F10" s="57"/>
      <c r="G10" s="58"/>
      <c r="H10" s="34"/>
      <c r="I10" s="30"/>
      <c r="J10" s="30"/>
      <c r="K10" s="14"/>
      <c r="L10" s="50" t="e">
        <f aca="true" t="shared" si="0" ref="L10:L19">K10/H10</f>
        <v>#DIV/0!</v>
      </c>
      <c r="M10" s="67"/>
      <c r="N10" s="15"/>
      <c r="O10" s="108">
        <f aca="true" t="shared" si="1" ref="O10:O19">ROUNDDOWN(M10*0.2,0)</f>
        <v>0</v>
      </c>
      <c r="P10" s="49">
        <f aca="true" t="shared" si="2" ref="P10:P19">H10*300000</f>
        <v>0</v>
      </c>
      <c r="Q10" s="50">
        <f aca="true" t="shared" si="3" ref="Q10:Q19">ROUNDDOWN(MIN(O10:P10),-3)</f>
        <v>0</v>
      </c>
      <c r="R10" s="76">
        <f aca="true" t="shared" si="4" ref="R10:R19">M10-N10-Q10</f>
        <v>0</v>
      </c>
      <c r="S10" s="114"/>
      <c r="T10" s="132"/>
      <c r="U10" s="132"/>
      <c r="V10" s="137"/>
      <c r="W10" s="115"/>
      <c r="X10" s="122" t="e">
        <f>M10/H10</f>
        <v>#DIV/0!</v>
      </c>
    </row>
    <row r="11" spans="2:24" ht="24.75" customHeight="1">
      <c r="B11" s="63"/>
      <c r="C11" s="42"/>
      <c r="D11" s="43"/>
      <c r="E11" s="44"/>
      <c r="F11" s="57"/>
      <c r="G11" s="58"/>
      <c r="H11" s="34"/>
      <c r="I11" s="30"/>
      <c r="J11" s="30"/>
      <c r="K11" s="14"/>
      <c r="L11" s="50" t="e">
        <f t="shared" si="0"/>
        <v>#DIV/0!</v>
      </c>
      <c r="M11" s="67"/>
      <c r="N11" s="17"/>
      <c r="O11" s="109">
        <f t="shared" si="1"/>
        <v>0</v>
      </c>
      <c r="P11" s="51">
        <f t="shared" si="2"/>
        <v>0</v>
      </c>
      <c r="Q11" s="52">
        <f t="shared" si="3"/>
        <v>0</v>
      </c>
      <c r="R11" s="76">
        <f t="shared" si="4"/>
        <v>0</v>
      </c>
      <c r="S11" s="114"/>
      <c r="T11" s="132"/>
      <c r="U11" s="132"/>
      <c r="V11" s="137"/>
      <c r="W11" s="115"/>
      <c r="X11" s="122" t="e">
        <f aca="true" t="shared" si="5" ref="X11:X19">M11/H11</f>
        <v>#DIV/0!</v>
      </c>
    </row>
    <row r="12" spans="2:24" ht="24.75" customHeight="1">
      <c r="B12" s="25"/>
      <c r="C12" s="42"/>
      <c r="D12" s="43"/>
      <c r="E12" s="44"/>
      <c r="F12" s="12"/>
      <c r="G12" s="12"/>
      <c r="H12" s="34"/>
      <c r="I12" s="30"/>
      <c r="J12" s="30"/>
      <c r="K12" s="14"/>
      <c r="L12" s="50" t="e">
        <f t="shared" si="0"/>
        <v>#DIV/0!</v>
      </c>
      <c r="M12" s="81"/>
      <c r="N12" s="17"/>
      <c r="O12" s="109">
        <f t="shared" si="1"/>
        <v>0</v>
      </c>
      <c r="P12" s="51">
        <f t="shared" si="2"/>
        <v>0</v>
      </c>
      <c r="Q12" s="52">
        <f t="shared" si="3"/>
        <v>0</v>
      </c>
      <c r="R12" s="76">
        <f t="shared" si="4"/>
        <v>0</v>
      </c>
      <c r="S12" s="114"/>
      <c r="T12" s="132"/>
      <c r="U12" s="132"/>
      <c r="V12" s="137"/>
      <c r="W12" s="115"/>
      <c r="X12" s="122" t="e">
        <f t="shared" si="5"/>
        <v>#DIV/0!</v>
      </c>
    </row>
    <row r="13" spans="2:24" ht="24.75" customHeight="1">
      <c r="B13" s="25"/>
      <c r="C13" s="45"/>
      <c r="D13" s="43"/>
      <c r="E13" s="44"/>
      <c r="F13" s="12"/>
      <c r="G13" s="12"/>
      <c r="H13" s="34"/>
      <c r="I13" s="31"/>
      <c r="J13" s="31"/>
      <c r="K13" s="16"/>
      <c r="L13" s="52" t="e">
        <f t="shared" si="0"/>
        <v>#DIV/0!</v>
      </c>
      <c r="M13" s="81"/>
      <c r="N13" s="17"/>
      <c r="O13" s="109">
        <f t="shared" si="1"/>
        <v>0</v>
      </c>
      <c r="P13" s="51">
        <f t="shared" si="2"/>
        <v>0</v>
      </c>
      <c r="Q13" s="52">
        <f t="shared" si="3"/>
        <v>0</v>
      </c>
      <c r="R13" s="76">
        <f t="shared" si="4"/>
        <v>0</v>
      </c>
      <c r="S13" s="114"/>
      <c r="T13" s="132"/>
      <c r="U13" s="132"/>
      <c r="V13" s="137"/>
      <c r="W13" s="115"/>
      <c r="X13" s="122" t="e">
        <f t="shared" si="5"/>
        <v>#DIV/0!</v>
      </c>
    </row>
    <row r="14" spans="2:24" ht="24.75" customHeight="1">
      <c r="B14" s="25"/>
      <c r="C14" s="45"/>
      <c r="D14" s="43"/>
      <c r="E14" s="44"/>
      <c r="F14" s="12"/>
      <c r="G14" s="12"/>
      <c r="H14" s="34"/>
      <c r="I14" s="31"/>
      <c r="J14" s="31"/>
      <c r="K14" s="16"/>
      <c r="L14" s="52" t="e">
        <f t="shared" si="0"/>
        <v>#DIV/0!</v>
      </c>
      <c r="M14" s="81"/>
      <c r="N14" s="17"/>
      <c r="O14" s="109">
        <f t="shared" si="1"/>
        <v>0</v>
      </c>
      <c r="P14" s="51">
        <f t="shared" si="2"/>
        <v>0</v>
      </c>
      <c r="Q14" s="52">
        <f t="shared" si="3"/>
        <v>0</v>
      </c>
      <c r="R14" s="76">
        <f t="shared" si="4"/>
        <v>0</v>
      </c>
      <c r="S14" s="114"/>
      <c r="T14" s="132"/>
      <c r="U14" s="132"/>
      <c r="V14" s="137"/>
      <c r="W14" s="115"/>
      <c r="X14" s="122" t="e">
        <f t="shared" si="5"/>
        <v>#DIV/0!</v>
      </c>
    </row>
    <row r="15" spans="2:24" ht="24.75" customHeight="1">
      <c r="B15" s="25"/>
      <c r="C15" s="45"/>
      <c r="D15" s="43"/>
      <c r="E15" s="44"/>
      <c r="F15" s="12"/>
      <c r="G15" s="12"/>
      <c r="H15" s="34"/>
      <c r="I15" s="31"/>
      <c r="J15" s="31"/>
      <c r="K15" s="16"/>
      <c r="L15" s="52" t="e">
        <f t="shared" si="0"/>
        <v>#DIV/0!</v>
      </c>
      <c r="M15" s="81"/>
      <c r="N15" s="17"/>
      <c r="O15" s="109">
        <f t="shared" si="1"/>
        <v>0</v>
      </c>
      <c r="P15" s="51">
        <f t="shared" si="2"/>
        <v>0</v>
      </c>
      <c r="Q15" s="52">
        <f t="shared" si="3"/>
        <v>0</v>
      </c>
      <c r="R15" s="76">
        <f t="shared" si="4"/>
        <v>0</v>
      </c>
      <c r="S15" s="114"/>
      <c r="T15" s="132"/>
      <c r="U15" s="132"/>
      <c r="V15" s="137"/>
      <c r="W15" s="115"/>
      <c r="X15" s="122" t="e">
        <f t="shared" si="5"/>
        <v>#DIV/0!</v>
      </c>
    </row>
    <row r="16" spans="2:24" ht="24.75" customHeight="1">
      <c r="B16" s="25"/>
      <c r="C16" s="45"/>
      <c r="D16" s="43"/>
      <c r="E16" s="44"/>
      <c r="F16" s="12"/>
      <c r="G16" s="12"/>
      <c r="H16" s="34"/>
      <c r="I16" s="31"/>
      <c r="J16" s="31"/>
      <c r="K16" s="16"/>
      <c r="L16" s="52" t="e">
        <f t="shared" si="0"/>
        <v>#DIV/0!</v>
      </c>
      <c r="M16" s="81"/>
      <c r="N16" s="17"/>
      <c r="O16" s="109">
        <f t="shared" si="1"/>
        <v>0</v>
      </c>
      <c r="P16" s="51">
        <f t="shared" si="2"/>
        <v>0</v>
      </c>
      <c r="Q16" s="52">
        <f t="shared" si="3"/>
        <v>0</v>
      </c>
      <c r="R16" s="76">
        <f t="shared" si="4"/>
        <v>0</v>
      </c>
      <c r="S16" s="114"/>
      <c r="T16" s="132"/>
      <c r="U16" s="132"/>
      <c r="V16" s="137"/>
      <c r="W16" s="115"/>
      <c r="X16" s="122" t="e">
        <f t="shared" si="5"/>
        <v>#DIV/0!</v>
      </c>
    </row>
    <row r="17" spans="2:24" ht="24.75" customHeight="1">
      <c r="B17" s="25"/>
      <c r="C17" s="45"/>
      <c r="D17" s="43"/>
      <c r="E17" s="44"/>
      <c r="F17" s="12"/>
      <c r="G17" s="12"/>
      <c r="H17" s="34"/>
      <c r="I17" s="31"/>
      <c r="J17" s="31"/>
      <c r="K17" s="16"/>
      <c r="L17" s="52" t="e">
        <f t="shared" si="0"/>
        <v>#DIV/0!</v>
      </c>
      <c r="M17" s="81"/>
      <c r="N17" s="17"/>
      <c r="O17" s="109">
        <f t="shared" si="1"/>
        <v>0</v>
      </c>
      <c r="P17" s="51">
        <f t="shared" si="2"/>
        <v>0</v>
      </c>
      <c r="Q17" s="52">
        <f t="shared" si="3"/>
        <v>0</v>
      </c>
      <c r="R17" s="76">
        <f t="shared" si="4"/>
        <v>0</v>
      </c>
      <c r="S17" s="114"/>
      <c r="T17" s="132"/>
      <c r="U17" s="132"/>
      <c r="V17" s="137"/>
      <c r="W17" s="115"/>
      <c r="X17" s="122" t="e">
        <f t="shared" si="5"/>
        <v>#DIV/0!</v>
      </c>
    </row>
    <row r="18" spans="2:24" ht="24.75" customHeight="1">
      <c r="B18" s="25"/>
      <c r="C18" s="45"/>
      <c r="D18" s="43"/>
      <c r="E18" s="44"/>
      <c r="F18" s="12"/>
      <c r="G18" s="12"/>
      <c r="H18" s="34"/>
      <c r="I18" s="31"/>
      <c r="J18" s="31"/>
      <c r="K18" s="16"/>
      <c r="L18" s="52" t="e">
        <f t="shared" si="0"/>
        <v>#DIV/0!</v>
      </c>
      <c r="M18" s="81"/>
      <c r="N18" s="17"/>
      <c r="O18" s="109">
        <f t="shared" si="1"/>
        <v>0</v>
      </c>
      <c r="P18" s="51">
        <f t="shared" si="2"/>
        <v>0</v>
      </c>
      <c r="Q18" s="52">
        <f t="shared" si="3"/>
        <v>0</v>
      </c>
      <c r="R18" s="76">
        <f t="shared" si="4"/>
        <v>0</v>
      </c>
      <c r="S18" s="114"/>
      <c r="T18" s="132"/>
      <c r="U18" s="132"/>
      <c r="V18" s="137"/>
      <c r="W18" s="115"/>
      <c r="X18" s="122" t="e">
        <f t="shared" si="5"/>
        <v>#DIV/0!</v>
      </c>
    </row>
    <row r="19" spans="2:25" ht="24.75" customHeight="1" thickBot="1">
      <c r="B19" s="26"/>
      <c r="C19" s="46"/>
      <c r="D19" s="47"/>
      <c r="E19" s="48"/>
      <c r="F19" s="18"/>
      <c r="G19" s="18"/>
      <c r="H19" s="35"/>
      <c r="I19" s="32"/>
      <c r="J19" s="33"/>
      <c r="K19" s="22"/>
      <c r="L19" s="101" t="e">
        <f t="shared" si="0"/>
        <v>#DIV/0!</v>
      </c>
      <c r="M19" s="82"/>
      <c r="N19" s="68"/>
      <c r="O19" s="110">
        <f t="shared" si="1"/>
        <v>0</v>
      </c>
      <c r="P19" s="53">
        <f t="shared" si="2"/>
        <v>0</v>
      </c>
      <c r="Q19" s="54">
        <f t="shared" si="3"/>
        <v>0</v>
      </c>
      <c r="R19" s="76">
        <f t="shared" si="4"/>
        <v>0</v>
      </c>
      <c r="S19" s="116"/>
      <c r="T19" s="133"/>
      <c r="U19" s="133"/>
      <c r="V19" s="138"/>
      <c r="W19" s="117"/>
      <c r="X19" s="122" t="e">
        <f t="shared" si="5"/>
        <v>#DIV/0!</v>
      </c>
      <c r="Y19" s="1">
        <f>M10*0.72</f>
        <v>0</v>
      </c>
    </row>
    <row r="20" spans="2:18" ht="24.75" customHeight="1" thickBot="1" thickTop="1">
      <c r="B20" s="23" t="s">
        <v>59</v>
      </c>
      <c r="C20" s="188"/>
      <c r="D20" s="189"/>
      <c r="E20" s="189"/>
      <c r="F20" s="189"/>
      <c r="G20" s="190"/>
      <c r="H20" s="36">
        <f>SUM(H10:H19)</f>
        <v>0</v>
      </c>
      <c r="I20" s="191"/>
      <c r="J20" s="192"/>
      <c r="K20" s="192"/>
      <c r="L20" s="193"/>
      <c r="M20" s="200"/>
      <c r="N20" s="201"/>
      <c r="O20" s="202"/>
      <c r="P20" s="203"/>
      <c r="Q20" s="55">
        <f>SUM(Q10:Q19)</f>
        <v>0</v>
      </c>
      <c r="R20" s="73"/>
    </row>
    <row r="21" ht="4.5" customHeight="1"/>
    <row r="22" ht="14.25">
      <c r="B22" s="27"/>
    </row>
    <row r="23" ht="14.25">
      <c r="B23" s="27" t="s">
        <v>27</v>
      </c>
    </row>
    <row r="24" ht="14.25">
      <c r="B24" s="27" t="s">
        <v>81</v>
      </c>
    </row>
    <row r="25" ht="14.25">
      <c r="B25" s="27" t="s">
        <v>57</v>
      </c>
    </row>
    <row r="26" ht="14.25">
      <c r="B26" s="27" t="s">
        <v>80</v>
      </c>
    </row>
    <row r="27" ht="14.25">
      <c r="B27" s="27" t="s">
        <v>30</v>
      </c>
    </row>
  </sheetData>
  <sheetProtection/>
  <mergeCells count="31">
    <mergeCell ref="N6:N7"/>
    <mergeCell ref="O6:O7"/>
    <mergeCell ref="F6:F7"/>
    <mergeCell ref="C1:N1"/>
    <mergeCell ref="C20:G20"/>
    <mergeCell ref="I20:L20"/>
    <mergeCell ref="M20:N20"/>
    <mergeCell ref="B5:B7"/>
    <mergeCell ref="C5:G5"/>
    <mergeCell ref="H5:L5"/>
    <mergeCell ref="M5:N5"/>
    <mergeCell ref="L6:L7"/>
    <mergeCell ref="M6:M7"/>
    <mergeCell ref="C6:C7"/>
    <mergeCell ref="D6:D7"/>
    <mergeCell ref="E6:E7"/>
    <mergeCell ref="S5:W5"/>
    <mergeCell ref="W6:W7"/>
    <mergeCell ref="P6:P7"/>
    <mergeCell ref="G6:G7"/>
    <mergeCell ref="I6:I7"/>
    <mergeCell ref="J6:J7"/>
    <mergeCell ref="K6:K7"/>
    <mergeCell ref="Q6:Q7"/>
    <mergeCell ref="S6:S7"/>
    <mergeCell ref="V6:V7"/>
    <mergeCell ref="O20:P20"/>
    <mergeCell ref="T6:T7"/>
    <mergeCell ref="U6:U7"/>
    <mergeCell ref="R5:R7"/>
    <mergeCell ref="O5:Q5"/>
  </mergeCells>
  <dataValidations count="5">
    <dataValidation type="list" allowBlank="1" showInputMessage="1" showErrorMessage="1" sqref="S9:S19">
      <formula1>"公共,非公共"</formula1>
    </dataValidation>
    <dataValidation type="list" allowBlank="1" showInputMessage="1" showErrorMessage="1" sqref="V9:V19">
      <formula1>"あり,なし"</formula1>
    </dataValidation>
    <dataValidation type="list" allowBlank="1" showInputMessage="1" showErrorMessage="1" sqref="W9:W19">
      <formula1>"0%,3%,10%,13%,18%"</formula1>
    </dataValidation>
    <dataValidation type="list" allowBlank="1" showInputMessage="1" showErrorMessage="1" sqref="U9:U19">
      <formula1>"税込み,税抜き"</formula1>
    </dataValidation>
    <dataValidation type="list" allowBlank="1" showInputMessage="1" showErrorMessage="1" sqref="J10:J19">
      <formula1>"普通,ｺﾝﾃﾅ"</formula1>
    </dataValidation>
  </dataValidations>
  <printOptions/>
  <pageMargins left="0.31496062992125984" right="0.26" top="0.6299212598425197" bottom="0.4330708661417323" header="0.5118110236220472" footer="0.35433070866141736"/>
  <pageSetup blackAndWhite="1" horizontalDpi="300" verticalDpi="300" orientation="landscape" paperSize="9" scale="89" r:id="rId1"/>
</worksheet>
</file>

<file path=xl/worksheets/sheet4.xml><?xml version="1.0" encoding="utf-8"?>
<worksheet xmlns="http://schemas.openxmlformats.org/spreadsheetml/2006/main" xmlns:r="http://schemas.openxmlformats.org/officeDocument/2006/relationships">
  <sheetPr>
    <tabColor rgb="FFFFFF99"/>
  </sheetPr>
  <dimension ref="A1:V25"/>
  <sheetViews>
    <sheetView showGridLines="0" showZeros="0" view="pageBreakPreview" zoomScaleSheetLayoutView="100" zoomScalePageLayoutView="0" workbookViewId="0" topLeftCell="A1">
      <selection activeCell="I28" sqref="I28:J28"/>
    </sheetView>
  </sheetViews>
  <sheetFormatPr defaultColWidth="9.00390625" defaultRowHeight="13.5"/>
  <cols>
    <col min="1" max="1" width="2.625" style="1" customWidth="1"/>
    <col min="2" max="2" width="10.75390625" style="1" customWidth="1"/>
    <col min="3" max="4" width="10.625" style="1" customWidth="1"/>
    <col min="5" max="7" width="7.625" style="1" customWidth="1"/>
    <col min="8" max="10" width="9.625" style="1" customWidth="1"/>
    <col min="11" max="11" width="7.625" style="7" customWidth="1"/>
    <col min="12" max="12" width="12.625" style="7" customWidth="1"/>
    <col min="13" max="16" width="12.625" style="1" customWidth="1"/>
    <col min="17" max="21" width="13.375" style="60" customWidth="1"/>
    <col min="22" max="22" width="13.75390625" style="7" customWidth="1"/>
    <col min="23" max="16384" width="9.00390625" style="1" customWidth="1"/>
  </cols>
  <sheetData>
    <row r="1" spans="1:14" ht="27.75" customHeight="1">
      <c r="A1" s="1" t="s">
        <v>10</v>
      </c>
      <c r="C1" s="221" t="s">
        <v>20</v>
      </c>
      <c r="D1" s="221"/>
      <c r="E1" s="221"/>
      <c r="F1" s="221"/>
      <c r="G1" s="221"/>
      <c r="H1" s="221"/>
      <c r="I1" s="221"/>
      <c r="J1" s="221"/>
      <c r="K1" s="221"/>
      <c r="L1" s="221"/>
      <c r="M1" s="221"/>
      <c r="N1" s="66"/>
    </row>
    <row r="3" ht="14.25">
      <c r="A3" s="6" t="s">
        <v>29</v>
      </c>
    </row>
    <row r="4" spans="1:20" ht="15" thickBot="1">
      <c r="A4" s="6"/>
      <c r="Q4" s="72" t="s">
        <v>50</v>
      </c>
      <c r="R4" s="72"/>
      <c r="S4" s="72"/>
      <c r="T4" s="72"/>
    </row>
    <row r="5" spans="1:22" s="8" customFormat="1" ht="22.5" customHeight="1">
      <c r="A5" s="1"/>
      <c r="B5" s="204" t="s">
        <v>28</v>
      </c>
      <c r="C5" s="207" t="s">
        <v>1</v>
      </c>
      <c r="D5" s="208"/>
      <c r="E5" s="208"/>
      <c r="F5" s="208"/>
      <c r="G5" s="209"/>
      <c r="H5" s="216" t="s">
        <v>13</v>
      </c>
      <c r="I5" s="217"/>
      <c r="J5" s="217"/>
      <c r="K5" s="218"/>
      <c r="L5" s="210" t="s">
        <v>24</v>
      </c>
      <c r="M5" s="211"/>
      <c r="N5" s="176" t="s">
        <v>25</v>
      </c>
      <c r="O5" s="177"/>
      <c r="P5" s="181" t="s">
        <v>52</v>
      </c>
      <c r="Q5" s="184" t="s">
        <v>36</v>
      </c>
      <c r="R5" s="185"/>
      <c r="S5" s="185"/>
      <c r="T5" s="185"/>
      <c r="U5" s="186"/>
      <c r="V5" s="61"/>
    </row>
    <row r="6" spans="1:22" s="8" customFormat="1" ht="19.5" customHeight="1">
      <c r="A6" s="1"/>
      <c r="B6" s="205"/>
      <c r="C6" s="222" t="s">
        <v>4</v>
      </c>
      <c r="D6" s="224" t="s">
        <v>5</v>
      </c>
      <c r="E6" s="224" t="s">
        <v>6</v>
      </c>
      <c r="F6" s="224" t="s">
        <v>2</v>
      </c>
      <c r="G6" s="215" t="s">
        <v>3</v>
      </c>
      <c r="H6" s="222" t="s">
        <v>35</v>
      </c>
      <c r="I6" s="227" t="s">
        <v>15</v>
      </c>
      <c r="J6" s="219" t="s">
        <v>26</v>
      </c>
      <c r="K6" s="235" t="s">
        <v>8</v>
      </c>
      <c r="L6" s="212" t="s">
        <v>69</v>
      </c>
      <c r="M6" s="214" t="s">
        <v>70</v>
      </c>
      <c r="N6" s="198" t="s">
        <v>71</v>
      </c>
      <c r="O6" s="194" t="s">
        <v>72</v>
      </c>
      <c r="P6" s="182"/>
      <c r="Q6" s="178" t="s">
        <v>48</v>
      </c>
      <c r="R6" s="179" t="s">
        <v>16</v>
      </c>
      <c r="S6" s="179" t="s">
        <v>62</v>
      </c>
      <c r="T6" s="179" t="s">
        <v>63</v>
      </c>
      <c r="U6" s="187" t="s">
        <v>67</v>
      </c>
      <c r="V6" s="61"/>
    </row>
    <row r="7" spans="1:22" s="8" customFormat="1" ht="19.5" customHeight="1" thickBot="1">
      <c r="A7" s="1"/>
      <c r="B7" s="206"/>
      <c r="C7" s="223"/>
      <c r="D7" s="225"/>
      <c r="E7" s="225"/>
      <c r="F7" s="225"/>
      <c r="G7" s="226"/>
      <c r="H7" s="223"/>
      <c r="I7" s="228"/>
      <c r="J7" s="220"/>
      <c r="K7" s="236"/>
      <c r="L7" s="213"/>
      <c r="M7" s="215"/>
      <c r="N7" s="199"/>
      <c r="O7" s="195"/>
      <c r="P7" s="183"/>
      <c r="Q7" s="178"/>
      <c r="R7" s="180"/>
      <c r="S7" s="180"/>
      <c r="T7" s="180"/>
      <c r="U7" s="187"/>
      <c r="V7" s="61"/>
    </row>
    <row r="8" spans="1:22" s="8" customFormat="1" ht="17.25" customHeight="1" thickTop="1">
      <c r="A8" s="1"/>
      <c r="B8" s="28" t="s">
        <v>32</v>
      </c>
      <c r="C8" s="84"/>
      <c r="D8" s="85"/>
      <c r="E8" s="85"/>
      <c r="F8" s="86"/>
      <c r="G8" s="87"/>
      <c r="H8" s="20"/>
      <c r="I8" s="19"/>
      <c r="J8" s="19"/>
      <c r="K8" s="19"/>
      <c r="L8" s="77"/>
      <c r="M8" s="78"/>
      <c r="N8" s="102"/>
      <c r="O8" s="104"/>
      <c r="P8" s="74"/>
      <c r="Q8" s="119"/>
      <c r="R8" s="130"/>
      <c r="S8" s="130"/>
      <c r="T8" s="136"/>
      <c r="U8" s="120"/>
      <c r="V8" s="61"/>
    </row>
    <row r="9" spans="1:22" s="8" customFormat="1" ht="17.25" customHeight="1" thickBot="1">
      <c r="A9" s="1"/>
      <c r="B9" s="24" t="s">
        <v>41</v>
      </c>
      <c r="C9" s="92" t="s">
        <v>21</v>
      </c>
      <c r="D9" s="93" t="s">
        <v>21</v>
      </c>
      <c r="E9" s="94" t="s">
        <v>22</v>
      </c>
      <c r="F9" s="95">
        <v>34</v>
      </c>
      <c r="G9" s="95">
        <v>55</v>
      </c>
      <c r="H9" s="38">
        <v>1.5</v>
      </c>
      <c r="I9" s="24" t="s">
        <v>43</v>
      </c>
      <c r="J9" s="39">
        <v>2400</v>
      </c>
      <c r="K9" s="24">
        <v>3</v>
      </c>
      <c r="L9" s="79">
        <v>423767</v>
      </c>
      <c r="M9" s="80">
        <f>L9*0.68</f>
        <v>288161.56</v>
      </c>
      <c r="N9" s="105">
        <f>ROUNDDOWN(L9*0.2,0)</f>
        <v>84753</v>
      </c>
      <c r="O9" s="107">
        <f>ROUNDDOWN(N9,-3)</f>
        <v>84000</v>
      </c>
      <c r="P9" s="75">
        <f aca="true" t="shared" si="0" ref="P9:P19">L9-M9-O9</f>
        <v>51605.44</v>
      </c>
      <c r="Q9" s="118" t="s">
        <v>49</v>
      </c>
      <c r="R9" s="131" t="s">
        <v>73</v>
      </c>
      <c r="S9" s="131" t="s">
        <v>66</v>
      </c>
      <c r="T9" s="135" t="s">
        <v>64</v>
      </c>
      <c r="U9" s="134">
        <v>0.18</v>
      </c>
      <c r="V9" s="121">
        <f>L9/H9</f>
        <v>282511.3333333333</v>
      </c>
    </row>
    <row r="10" spans="2:22" ht="24" customHeight="1" thickTop="1">
      <c r="B10" s="56"/>
      <c r="C10" s="42"/>
      <c r="D10" s="43"/>
      <c r="E10" s="44"/>
      <c r="F10" s="57"/>
      <c r="G10" s="58"/>
      <c r="H10" s="34"/>
      <c r="I10" s="13"/>
      <c r="J10" s="40"/>
      <c r="K10" s="13"/>
      <c r="L10" s="67"/>
      <c r="M10" s="15"/>
      <c r="N10" s="108">
        <f aca="true" t="shared" si="1" ref="N10:N19">ROUNDDOWN(L10*0.2,0)</f>
        <v>0</v>
      </c>
      <c r="O10" s="50">
        <f aca="true" t="shared" si="2" ref="O10:O19">ROUNDDOWN(N10,-3)</f>
        <v>0</v>
      </c>
      <c r="P10" s="76">
        <f t="shared" si="0"/>
        <v>0</v>
      </c>
      <c r="Q10" s="114"/>
      <c r="R10" s="132"/>
      <c r="S10" s="132"/>
      <c r="T10" s="137"/>
      <c r="U10" s="115"/>
      <c r="V10" s="122" t="e">
        <f>L10/G10</f>
        <v>#DIV/0!</v>
      </c>
    </row>
    <row r="11" spans="2:22" ht="24" customHeight="1">
      <c r="B11" s="25"/>
      <c r="C11" s="42"/>
      <c r="D11" s="43"/>
      <c r="E11" s="44"/>
      <c r="F11" s="57"/>
      <c r="G11" s="58"/>
      <c r="H11" s="34"/>
      <c r="I11" s="13"/>
      <c r="J11" s="40"/>
      <c r="K11" s="13"/>
      <c r="L11" s="67"/>
      <c r="M11" s="17"/>
      <c r="N11" s="109">
        <f t="shared" si="1"/>
        <v>0</v>
      </c>
      <c r="O11" s="52">
        <f t="shared" si="2"/>
        <v>0</v>
      </c>
      <c r="P11" s="76">
        <f t="shared" si="0"/>
        <v>0</v>
      </c>
      <c r="Q11" s="114"/>
      <c r="R11" s="132"/>
      <c r="S11" s="132"/>
      <c r="T11" s="137"/>
      <c r="U11" s="115"/>
      <c r="V11" s="122" t="e">
        <f aca="true" t="shared" si="3" ref="V11:V19">L11/G11</f>
        <v>#DIV/0!</v>
      </c>
    </row>
    <row r="12" spans="2:22" ht="24" customHeight="1">
      <c r="B12" s="25"/>
      <c r="C12" s="42"/>
      <c r="D12" s="43"/>
      <c r="E12" s="44"/>
      <c r="F12" s="12"/>
      <c r="G12" s="12"/>
      <c r="H12" s="34"/>
      <c r="I12" s="13"/>
      <c r="J12" s="40"/>
      <c r="K12" s="13"/>
      <c r="L12" s="81"/>
      <c r="M12" s="17"/>
      <c r="N12" s="109">
        <f t="shared" si="1"/>
        <v>0</v>
      </c>
      <c r="O12" s="52">
        <f t="shared" si="2"/>
        <v>0</v>
      </c>
      <c r="P12" s="76">
        <f t="shared" si="0"/>
        <v>0</v>
      </c>
      <c r="Q12" s="114"/>
      <c r="R12" s="132"/>
      <c r="S12" s="132"/>
      <c r="T12" s="137"/>
      <c r="U12" s="115"/>
      <c r="V12" s="122" t="e">
        <f t="shared" si="3"/>
        <v>#DIV/0!</v>
      </c>
    </row>
    <row r="13" spans="2:22" ht="24" customHeight="1">
      <c r="B13" s="25"/>
      <c r="C13" s="45"/>
      <c r="D13" s="43"/>
      <c r="E13" s="44"/>
      <c r="F13" s="12"/>
      <c r="G13" s="12"/>
      <c r="H13" s="34"/>
      <c r="I13" s="13"/>
      <c r="J13" s="40"/>
      <c r="K13" s="13"/>
      <c r="L13" s="81"/>
      <c r="M13" s="17"/>
      <c r="N13" s="109">
        <f t="shared" si="1"/>
        <v>0</v>
      </c>
      <c r="O13" s="52">
        <f t="shared" si="2"/>
        <v>0</v>
      </c>
      <c r="P13" s="76">
        <f t="shared" si="0"/>
        <v>0</v>
      </c>
      <c r="Q13" s="114"/>
      <c r="R13" s="132"/>
      <c r="S13" s="132"/>
      <c r="T13" s="137"/>
      <c r="U13" s="115"/>
      <c r="V13" s="122" t="e">
        <f t="shared" si="3"/>
        <v>#DIV/0!</v>
      </c>
    </row>
    <row r="14" spans="2:22" ht="24" customHeight="1">
      <c r="B14" s="25"/>
      <c r="C14" s="45"/>
      <c r="D14" s="43"/>
      <c r="E14" s="44"/>
      <c r="F14" s="12"/>
      <c r="G14" s="12"/>
      <c r="H14" s="34"/>
      <c r="I14" s="13"/>
      <c r="J14" s="40"/>
      <c r="K14" s="13"/>
      <c r="L14" s="81"/>
      <c r="M14" s="17"/>
      <c r="N14" s="109">
        <f t="shared" si="1"/>
        <v>0</v>
      </c>
      <c r="O14" s="52">
        <f t="shared" si="2"/>
        <v>0</v>
      </c>
      <c r="P14" s="76">
        <f t="shared" si="0"/>
        <v>0</v>
      </c>
      <c r="Q14" s="114"/>
      <c r="R14" s="132"/>
      <c r="S14" s="132"/>
      <c r="T14" s="137"/>
      <c r="U14" s="115"/>
      <c r="V14" s="122" t="e">
        <f t="shared" si="3"/>
        <v>#DIV/0!</v>
      </c>
    </row>
    <row r="15" spans="2:22" ht="24" customHeight="1">
      <c r="B15" s="25"/>
      <c r="C15" s="45"/>
      <c r="D15" s="43"/>
      <c r="E15" s="44"/>
      <c r="F15" s="12"/>
      <c r="G15" s="12"/>
      <c r="H15" s="34"/>
      <c r="I15" s="13"/>
      <c r="J15" s="40"/>
      <c r="K15" s="13"/>
      <c r="L15" s="81"/>
      <c r="M15" s="17"/>
      <c r="N15" s="109">
        <f t="shared" si="1"/>
        <v>0</v>
      </c>
      <c r="O15" s="52">
        <f t="shared" si="2"/>
        <v>0</v>
      </c>
      <c r="P15" s="76">
        <f t="shared" si="0"/>
        <v>0</v>
      </c>
      <c r="Q15" s="114"/>
      <c r="R15" s="132"/>
      <c r="S15" s="132"/>
      <c r="T15" s="137"/>
      <c r="U15" s="115"/>
      <c r="V15" s="122" t="e">
        <f t="shared" si="3"/>
        <v>#DIV/0!</v>
      </c>
    </row>
    <row r="16" spans="2:22" ht="24" customHeight="1">
      <c r="B16" s="25"/>
      <c r="C16" s="45"/>
      <c r="D16" s="43"/>
      <c r="E16" s="44"/>
      <c r="F16" s="12"/>
      <c r="G16" s="12"/>
      <c r="H16" s="34"/>
      <c r="I16" s="13"/>
      <c r="J16" s="40"/>
      <c r="K16" s="13"/>
      <c r="L16" s="81"/>
      <c r="M16" s="17"/>
      <c r="N16" s="109">
        <f t="shared" si="1"/>
        <v>0</v>
      </c>
      <c r="O16" s="52">
        <f t="shared" si="2"/>
        <v>0</v>
      </c>
      <c r="P16" s="76">
        <f t="shared" si="0"/>
        <v>0</v>
      </c>
      <c r="Q16" s="114"/>
      <c r="R16" s="132"/>
      <c r="S16" s="132"/>
      <c r="T16" s="137"/>
      <c r="U16" s="115"/>
      <c r="V16" s="122" t="e">
        <f t="shared" si="3"/>
        <v>#DIV/0!</v>
      </c>
    </row>
    <row r="17" spans="2:22" ht="24" customHeight="1">
      <c r="B17" s="25"/>
      <c r="C17" s="45"/>
      <c r="D17" s="43"/>
      <c r="E17" s="44"/>
      <c r="F17" s="12"/>
      <c r="G17" s="12"/>
      <c r="H17" s="34"/>
      <c r="I17" s="13"/>
      <c r="J17" s="40"/>
      <c r="K17" s="13"/>
      <c r="L17" s="81"/>
      <c r="M17" s="17"/>
      <c r="N17" s="109">
        <f t="shared" si="1"/>
        <v>0</v>
      </c>
      <c r="O17" s="52">
        <f t="shared" si="2"/>
        <v>0</v>
      </c>
      <c r="P17" s="76">
        <f t="shared" si="0"/>
        <v>0</v>
      </c>
      <c r="Q17" s="114"/>
      <c r="R17" s="132"/>
      <c r="S17" s="132"/>
      <c r="T17" s="137"/>
      <c r="U17" s="115"/>
      <c r="V17" s="122" t="e">
        <f t="shared" si="3"/>
        <v>#DIV/0!</v>
      </c>
    </row>
    <row r="18" spans="2:22" ht="24" customHeight="1">
      <c r="B18" s="25"/>
      <c r="C18" s="45"/>
      <c r="D18" s="43"/>
      <c r="E18" s="44"/>
      <c r="F18" s="12"/>
      <c r="G18" s="12"/>
      <c r="H18" s="34"/>
      <c r="I18" s="13"/>
      <c r="J18" s="40"/>
      <c r="K18" s="13"/>
      <c r="L18" s="81"/>
      <c r="M18" s="17"/>
      <c r="N18" s="109">
        <f t="shared" si="1"/>
        <v>0</v>
      </c>
      <c r="O18" s="52">
        <f t="shared" si="2"/>
        <v>0</v>
      </c>
      <c r="P18" s="76">
        <f t="shared" si="0"/>
        <v>0</v>
      </c>
      <c r="Q18" s="114"/>
      <c r="R18" s="132"/>
      <c r="S18" s="132"/>
      <c r="T18" s="137"/>
      <c r="U18" s="115"/>
      <c r="V18" s="122" t="e">
        <f t="shared" si="3"/>
        <v>#DIV/0!</v>
      </c>
    </row>
    <row r="19" spans="2:22" ht="24" customHeight="1" thickBot="1">
      <c r="B19" s="26"/>
      <c r="C19" s="46"/>
      <c r="D19" s="47"/>
      <c r="E19" s="48"/>
      <c r="F19" s="18"/>
      <c r="G19" s="18"/>
      <c r="H19" s="35"/>
      <c r="I19" s="21"/>
      <c r="J19" s="41"/>
      <c r="K19" s="21"/>
      <c r="L19" s="82"/>
      <c r="M19" s="68"/>
      <c r="N19" s="110">
        <f t="shared" si="1"/>
        <v>0</v>
      </c>
      <c r="O19" s="54">
        <f t="shared" si="2"/>
        <v>0</v>
      </c>
      <c r="P19" s="76">
        <f t="shared" si="0"/>
        <v>0</v>
      </c>
      <c r="Q19" s="116"/>
      <c r="R19" s="133"/>
      <c r="S19" s="133"/>
      <c r="T19" s="138"/>
      <c r="U19" s="117"/>
      <c r="V19" s="122" t="e">
        <f t="shared" si="3"/>
        <v>#DIV/0!</v>
      </c>
    </row>
    <row r="20" spans="2:16" ht="24" customHeight="1" thickBot="1" thickTop="1">
      <c r="B20" s="23" t="s">
        <v>59</v>
      </c>
      <c r="C20" s="188"/>
      <c r="D20" s="189"/>
      <c r="E20" s="189"/>
      <c r="F20" s="189"/>
      <c r="G20" s="190"/>
      <c r="H20" s="37">
        <f>SUM(H10:H19)</f>
        <v>0</v>
      </c>
      <c r="I20" s="234"/>
      <c r="J20" s="189"/>
      <c r="K20" s="190"/>
      <c r="L20" s="200"/>
      <c r="M20" s="201"/>
      <c r="N20" s="111"/>
      <c r="O20" s="55">
        <f>SUM(O10:O19)</f>
        <v>0</v>
      </c>
      <c r="P20" s="73"/>
    </row>
    <row r="21" ht="4.5" customHeight="1"/>
    <row r="22" ht="14.25" customHeight="1"/>
    <row r="23" ht="14.25">
      <c r="B23" s="27" t="s">
        <v>27</v>
      </c>
    </row>
    <row r="24" ht="14.25">
      <c r="B24" s="27" t="s">
        <v>82</v>
      </c>
    </row>
    <row r="25" ht="14.25">
      <c r="B25" s="27" t="s">
        <v>30</v>
      </c>
    </row>
  </sheetData>
  <sheetProtection/>
  <mergeCells count="29">
    <mergeCell ref="B5:B7"/>
    <mergeCell ref="C5:G5"/>
    <mergeCell ref="H5:K5"/>
    <mergeCell ref="K6:K7"/>
    <mergeCell ref="J6:J7"/>
    <mergeCell ref="C1:M1"/>
    <mergeCell ref="E6:E7"/>
    <mergeCell ref="F6:F7"/>
    <mergeCell ref="G6:G7"/>
    <mergeCell ref="I6:I7"/>
    <mergeCell ref="L6:L7"/>
    <mergeCell ref="M6:M7"/>
    <mergeCell ref="N5:O5"/>
    <mergeCell ref="C20:G20"/>
    <mergeCell ref="I20:K20"/>
    <mergeCell ref="H6:H7"/>
    <mergeCell ref="C6:C7"/>
    <mergeCell ref="D6:D7"/>
    <mergeCell ref="L5:M5"/>
    <mergeCell ref="L20:M20"/>
    <mergeCell ref="P5:P7"/>
    <mergeCell ref="Q5:U5"/>
    <mergeCell ref="N6:N7"/>
    <mergeCell ref="Q6:Q7"/>
    <mergeCell ref="R6:R7"/>
    <mergeCell ref="S6:S7"/>
    <mergeCell ref="T6:T7"/>
    <mergeCell ref="U6:U7"/>
    <mergeCell ref="O6:O7"/>
  </mergeCells>
  <dataValidations count="4">
    <dataValidation type="list" allowBlank="1" showInputMessage="1" showErrorMessage="1" sqref="S9:S19">
      <formula1>"税込み,税抜き"</formula1>
    </dataValidation>
    <dataValidation type="list" allowBlank="1" showInputMessage="1" showErrorMessage="1" sqref="U9:U19">
      <formula1>"0%,3%,10%,13%,18%"</formula1>
    </dataValidation>
    <dataValidation type="list" allowBlank="1" showInputMessage="1" showErrorMessage="1" sqref="T9:T19">
      <formula1>"あり,なし"</formula1>
    </dataValidation>
    <dataValidation type="list" allowBlank="1" showInputMessage="1" showErrorMessage="1" sqref="Q9:Q19">
      <formula1>"公共,非公共"</formula1>
    </dataValidation>
  </dataValidations>
  <printOptions/>
  <pageMargins left="0.31496062992125984" right="0.35433070866141736" top="0.6299212598425197" bottom="0.4330708661417323" header="0.5118110236220472" footer="0.35433070866141736"/>
  <pageSetup blackAndWhite="1"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tabColor rgb="FFFFFF99"/>
  </sheetPr>
  <dimension ref="A1:V25"/>
  <sheetViews>
    <sheetView showGridLines="0" showZeros="0" view="pageBreakPreview" zoomScaleSheetLayoutView="100" zoomScalePageLayoutView="0" workbookViewId="0" topLeftCell="A1">
      <selection activeCell="O20" sqref="O20"/>
    </sheetView>
  </sheetViews>
  <sheetFormatPr defaultColWidth="9.00390625" defaultRowHeight="13.5"/>
  <cols>
    <col min="1" max="1" width="2.625" style="1" customWidth="1"/>
    <col min="2" max="2" width="10.75390625" style="1" customWidth="1"/>
    <col min="3" max="4" width="10.625" style="1" customWidth="1"/>
    <col min="5" max="7" width="7.625" style="1" customWidth="1"/>
    <col min="8" max="10" width="9.625" style="1" customWidth="1"/>
    <col min="11" max="11" width="7.625" style="7" customWidth="1"/>
    <col min="12" max="12" width="12.625" style="7" customWidth="1"/>
    <col min="13" max="16" width="12.625" style="1" customWidth="1"/>
    <col min="17" max="21" width="13.375" style="60" customWidth="1"/>
    <col min="22" max="22" width="13.75390625" style="7" customWidth="1"/>
    <col min="23" max="16384" width="9.00390625" style="1" customWidth="1"/>
  </cols>
  <sheetData>
    <row r="1" spans="1:14" ht="27.75" customHeight="1">
      <c r="A1" s="1" t="s">
        <v>10</v>
      </c>
      <c r="C1" s="221" t="s">
        <v>20</v>
      </c>
      <c r="D1" s="221"/>
      <c r="E1" s="221"/>
      <c r="F1" s="221"/>
      <c r="G1" s="221"/>
      <c r="H1" s="221"/>
      <c r="I1" s="221"/>
      <c r="J1" s="221"/>
      <c r="K1" s="221"/>
      <c r="L1" s="221"/>
      <c r="M1" s="221"/>
      <c r="N1" s="66"/>
    </row>
    <row r="3" ht="14.25">
      <c r="A3" s="6" t="s">
        <v>97</v>
      </c>
    </row>
    <row r="4" spans="1:20" ht="15" thickBot="1">
      <c r="A4" s="6"/>
      <c r="Q4" s="72" t="s">
        <v>50</v>
      </c>
      <c r="R4" s="72"/>
      <c r="S4" s="72"/>
      <c r="T4" s="72"/>
    </row>
    <row r="5" spans="1:22" s="8" customFormat="1" ht="22.5" customHeight="1">
      <c r="A5" s="1"/>
      <c r="B5" s="204" t="s">
        <v>28</v>
      </c>
      <c r="C5" s="207" t="s">
        <v>1</v>
      </c>
      <c r="D5" s="208"/>
      <c r="E5" s="208"/>
      <c r="F5" s="208"/>
      <c r="G5" s="209"/>
      <c r="H5" s="216" t="s">
        <v>13</v>
      </c>
      <c r="I5" s="217"/>
      <c r="J5" s="217"/>
      <c r="K5" s="218"/>
      <c r="L5" s="210" t="s">
        <v>24</v>
      </c>
      <c r="M5" s="211"/>
      <c r="N5" s="176" t="s">
        <v>25</v>
      </c>
      <c r="O5" s="177"/>
      <c r="P5" s="181" t="s">
        <v>52</v>
      </c>
      <c r="Q5" s="184" t="s">
        <v>36</v>
      </c>
      <c r="R5" s="185"/>
      <c r="S5" s="185"/>
      <c r="T5" s="185"/>
      <c r="U5" s="186"/>
      <c r="V5" s="61"/>
    </row>
    <row r="6" spans="1:22" s="8" customFormat="1" ht="19.5" customHeight="1">
      <c r="A6" s="1"/>
      <c r="B6" s="205"/>
      <c r="C6" s="222" t="s">
        <v>4</v>
      </c>
      <c r="D6" s="224" t="s">
        <v>5</v>
      </c>
      <c r="E6" s="224" t="s">
        <v>6</v>
      </c>
      <c r="F6" s="224" t="s">
        <v>2</v>
      </c>
      <c r="G6" s="215" t="s">
        <v>3</v>
      </c>
      <c r="H6" s="222" t="s">
        <v>35</v>
      </c>
      <c r="I6" s="227" t="s">
        <v>15</v>
      </c>
      <c r="J6" s="219" t="s">
        <v>26</v>
      </c>
      <c r="K6" s="235" t="s">
        <v>8</v>
      </c>
      <c r="L6" s="212" t="s">
        <v>69</v>
      </c>
      <c r="M6" s="214" t="s">
        <v>70</v>
      </c>
      <c r="N6" s="198" t="s">
        <v>71</v>
      </c>
      <c r="O6" s="194" t="s">
        <v>72</v>
      </c>
      <c r="P6" s="182"/>
      <c r="Q6" s="178" t="s">
        <v>48</v>
      </c>
      <c r="R6" s="179" t="s">
        <v>16</v>
      </c>
      <c r="S6" s="179" t="s">
        <v>62</v>
      </c>
      <c r="T6" s="179" t="s">
        <v>63</v>
      </c>
      <c r="U6" s="187" t="s">
        <v>67</v>
      </c>
      <c r="V6" s="61"/>
    </row>
    <row r="7" spans="1:22" s="8" customFormat="1" ht="19.5" customHeight="1" thickBot="1">
      <c r="A7" s="1"/>
      <c r="B7" s="206"/>
      <c r="C7" s="223"/>
      <c r="D7" s="225"/>
      <c r="E7" s="225"/>
      <c r="F7" s="225"/>
      <c r="G7" s="226"/>
      <c r="H7" s="223"/>
      <c r="I7" s="228"/>
      <c r="J7" s="220"/>
      <c r="K7" s="236"/>
      <c r="L7" s="213"/>
      <c r="M7" s="215"/>
      <c r="N7" s="199"/>
      <c r="O7" s="195"/>
      <c r="P7" s="183"/>
      <c r="Q7" s="178"/>
      <c r="R7" s="180"/>
      <c r="S7" s="180"/>
      <c r="T7" s="180"/>
      <c r="U7" s="187"/>
      <c r="V7" s="61"/>
    </row>
    <row r="8" spans="1:22" s="8" customFormat="1" ht="17.25" customHeight="1" thickTop="1">
      <c r="A8" s="1"/>
      <c r="B8" s="28" t="s">
        <v>32</v>
      </c>
      <c r="C8" s="84"/>
      <c r="D8" s="85"/>
      <c r="E8" s="85"/>
      <c r="F8" s="86"/>
      <c r="G8" s="87"/>
      <c r="H8" s="20"/>
      <c r="I8" s="19"/>
      <c r="J8" s="19"/>
      <c r="K8" s="19"/>
      <c r="L8" s="77"/>
      <c r="M8" s="78"/>
      <c r="N8" s="102"/>
      <c r="O8" s="104"/>
      <c r="P8" s="74"/>
      <c r="Q8" s="119"/>
      <c r="R8" s="130"/>
      <c r="S8" s="130"/>
      <c r="T8" s="136"/>
      <c r="U8" s="120"/>
      <c r="V8" s="61"/>
    </row>
    <row r="9" spans="1:22" s="8" customFormat="1" ht="17.25" customHeight="1" thickBot="1">
      <c r="A9" s="1"/>
      <c r="B9" s="24" t="s">
        <v>85</v>
      </c>
      <c r="C9" s="92" t="s">
        <v>21</v>
      </c>
      <c r="D9" s="93" t="s">
        <v>21</v>
      </c>
      <c r="E9" s="94" t="s">
        <v>22</v>
      </c>
      <c r="F9" s="95">
        <v>34</v>
      </c>
      <c r="G9" s="95">
        <v>55</v>
      </c>
      <c r="H9" s="38">
        <v>1</v>
      </c>
      <c r="I9" s="24" t="s">
        <v>43</v>
      </c>
      <c r="J9" s="39">
        <v>2000</v>
      </c>
      <c r="K9" s="24">
        <v>15</v>
      </c>
      <c r="L9" s="79">
        <v>515776</v>
      </c>
      <c r="M9" s="80">
        <f>L9*0.68</f>
        <v>350727.68000000005</v>
      </c>
      <c r="N9" s="105">
        <f>ROUNDDOWN(L9*0.2,0)</f>
        <v>103155</v>
      </c>
      <c r="O9" s="107">
        <f>ROUNDDOWN(N9,-3)</f>
        <v>103000</v>
      </c>
      <c r="P9" s="75">
        <f aca="true" t="shared" si="0" ref="P9:P19">L9-M9-O9</f>
        <v>62048.31999999995</v>
      </c>
      <c r="Q9" s="118" t="s">
        <v>49</v>
      </c>
      <c r="R9" s="131" t="s">
        <v>86</v>
      </c>
      <c r="S9" s="131" t="s">
        <v>66</v>
      </c>
      <c r="T9" s="135" t="s">
        <v>64</v>
      </c>
      <c r="U9" s="134">
        <v>0.18</v>
      </c>
      <c r="V9" s="121">
        <f>L9/H9</f>
        <v>515776</v>
      </c>
    </row>
    <row r="10" spans="2:22" ht="24" customHeight="1" thickTop="1">
      <c r="B10" s="56"/>
      <c r="C10" s="42"/>
      <c r="D10" s="43"/>
      <c r="E10" s="44"/>
      <c r="F10" s="57"/>
      <c r="G10" s="58"/>
      <c r="H10" s="34"/>
      <c r="I10" s="13"/>
      <c r="J10" s="40"/>
      <c r="K10" s="13"/>
      <c r="L10" s="67"/>
      <c r="M10" s="15"/>
      <c r="N10" s="108">
        <f aca="true" t="shared" si="1" ref="N10:N19">ROUNDDOWN(L10*0.2,0)</f>
        <v>0</v>
      </c>
      <c r="O10" s="50">
        <f aca="true" t="shared" si="2" ref="O10:O19">ROUNDDOWN(N10,-3)</f>
        <v>0</v>
      </c>
      <c r="P10" s="76">
        <f t="shared" si="0"/>
        <v>0</v>
      </c>
      <c r="Q10" s="114"/>
      <c r="R10" s="132"/>
      <c r="S10" s="132"/>
      <c r="T10" s="137"/>
      <c r="U10" s="115"/>
      <c r="V10" s="122" t="e">
        <f>L10/G10</f>
        <v>#DIV/0!</v>
      </c>
    </row>
    <row r="11" spans="2:22" ht="24" customHeight="1">
      <c r="B11" s="25"/>
      <c r="C11" s="42"/>
      <c r="D11" s="43"/>
      <c r="E11" s="44"/>
      <c r="F11" s="57"/>
      <c r="G11" s="58"/>
      <c r="H11" s="34"/>
      <c r="I11" s="13"/>
      <c r="J11" s="40"/>
      <c r="K11" s="13"/>
      <c r="L11" s="67"/>
      <c r="M11" s="17"/>
      <c r="N11" s="109">
        <f>ROUNDDOWN(L11*0.2,0)</f>
        <v>0</v>
      </c>
      <c r="O11" s="52">
        <f>ROUNDDOWN(N11,-3)</f>
        <v>0</v>
      </c>
      <c r="P11" s="76">
        <f t="shared" si="0"/>
        <v>0</v>
      </c>
      <c r="Q11" s="114"/>
      <c r="R11" s="132"/>
      <c r="S11" s="132"/>
      <c r="T11" s="137"/>
      <c r="U11" s="115"/>
      <c r="V11" s="122" t="e">
        <f aca="true" t="shared" si="3" ref="V11:V19">L11/G11</f>
        <v>#DIV/0!</v>
      </c>
    </row>
    <row r="12" spans="2:22" ht="24" customHeight="1">
      <c r="B12" s="25"/>
      <c r="C12" s="42"/>
      <c r="D12" s="43"/>
      <c r="E12" s="44"/>
      <c r="F12" s="12"/>
      <c r="G12" s="12"/>
      <c r="H12" s="34"/>
      <c r="I12" s="13"/>
      <c r="J12" s="40"/>
      <c r="K12" s="13"/>
      <c r="L12" s="81"/>
      <c r="M12" s="17"/>
      <c r="N12" s="109">
        <f t="shared" si="1"/>
        <v>0</v>
      </c>
      <c r="O12" s="52">
        <f t="shared" si="2"/>
        <v>0</v>
      </c>
      <c r="P12" s="76">
        <f t="shared" si="0"/>
        <v>0</v>
      </c>
      <c r="Q12" s="114"/>
      <c r="R12" s="132"/>
      <c r="S12" s="132"/>
      <c r="T12" s="137"/>
      <c r="U12" s="115"/>
      <c r="V12" s="122" t="e">
        <f t="shared" si="3"/>
        <v>#DIV/0!</v>
      </c>
    </row>
    <row r="13" spans="2:22" ht="24" customHeight="1">
      <c r="B13" s="25"/>
      <c r="C13" s="45"/>
      <c r="D13" s="43"/>
      <c r="E13" s="44"/>
      <c r="F13" s="12"/>
      <c r="G13" s="12"/>
      <c r="H13" s="34"/>
      <c r="I13" s="13"/>
      <c r="J13" s="40"/>
      <c r="K13" s="13"/>
      <c r="L13" s="81"/>
      <c r="M13" s="17"/>
      <c r="N13" s="109">
        <f t="shared" si="1"/>
        <v>0</v>
      </c>
      <c r="O13" s="52">
        <f t="shared" si="2"/>
        <v>0</v>
      </c>
      <c r="P13" s="76">
        <f t="shared" si="0"/>
        <v>0</v>
      </c>
      <c r="Q13" s="114"/>
      <c r="R13" s="132"/>
      <c r="S13" s="132"/>
      <c r="T13" s="137"/>
      <c r="U13" s="115"/>
      <c r="V13" s="122" t="e">
        <f t="shared" si="3"/>
        <v>#DIV/0!</v>
      </c>
    </row>
    <row r="14" spans="2:22" ht="24" customHeight="1">
      <c r="B14" s="25"/>
      <c r="C14" s="45"/>
      <c r="D14" s="43"/>
      <c r="E14" s="44"/>
      <c r="F14" s="12"/>
      <c r="G14" s="12"/>
      <c r="H14" s="34"/>
      <c r="I14" s="13"/>
      <c r="J14" s="40"/>
      <c r="K14" s="13"/>
      <c r="L14" s="81"/>
      <c r="M14" s="17"/>
      <c r="N14" s="109">
        <f t="shared" si="1"/>
        <v>0</v>
      </c>
      <c r="O14" s="52">
        <f t="shared" si="2"/>
        <v>0</v>
      </c>
      <c r="P14" s="76">
        <f t="shared" si="0"/>
        <v>0</v>
      </c>
      <c r="Q14" s="114"/>
      <c r="R14" s="132"/>
      <c r="S14" s="132"/>
      <c r="T14" s="137"/>
      <c r="U14" s="115"/>
      <c r="V14" s="122" t="e">
        <f t="shared" si="3"/>
        <v>#DIV/0!</v>
      </c>
    </row>
    <row r="15" spans="2:22" ht="24" customHeight="1">
      <c r="B15" s="25"/>
      <c r="C15" s="45"/>
      <c r="D15" s="43"/>
      <c r="E15" s="44"/>
      <c r="F15" s="12"/>
      <c r="G15" s="12"/>
      <c r="H15" s="34"/>
      <c r="I15" s="13"/>
      <c r="J15" s="40"/>
      <c r="K15" s="13"/>
      <c r="L15" s="81"/>
      <c r="M15" s="17"/>
      <c r="N15" s="109">
        <f t="shared" si="1"/>
        <v>0</v>
      </c>
      <c r="O15" s="52">
        <f t="shared" si="2"/>
        <v>0</v>
      </c>
      <c r="P15" s="76">
        <f t="shared" si="0"/>
        <v>0</v>
      </c>
      <c r="Q15" s="114"/>
      <c r="R15" s="132"/>
      <c r="S15" s="132"/>
      <c r="T15" s="137"/>
      <c r="U15" s="115"/>
      <c r="V15" s="122" t="e">
        <f t="shared" si="3"/>
        <v>#DIV/0!</v>
      </c>
    </row>
    <row r="16" spans="2:22" ht="24" customHeight="1">
      <c r="B16" s="25"/>
      <c r="C16" s="45"/>
      <c r="D16" s="43"/>
      <c r="E16" s="44"/>
      <c r="F16" s="12"/>
      <c r="G16" s="12"/>
      <c r="H16" s="34"/>
      <c r="I16" s="13"/>
      <c r="J16" s="40"/>
      <c r="K16" s="13"/>
      <c r="L16" s="81"/>
      <c r="M16" s="17"/>
      <c r="N16" s="109">
        <f t="shared" si="1"/>
        <v>0</v>
      </c>
      <c r="O16" s="52">
        <f t="shared" si="2"/>
        <v>0</v>
      </c>
      <c r="P16" s="76">
        <f t="shared" si="0"/>
        <v>0</v>
      </c>
      <c r="Q16" s="114"/>
      <c r="R16" s="132"/>
      <c r="S16" s="132"/>
      <c r="T16" s="137"/>
      <c r="U16" s="115"/>
      <c r="V16" s="122" t="e">
        <f t="shared" si="3"/>
        <v>#DIV/0!</v>
      </c>
    </row>
    <row r="17" spans="2:22" ht="24" customHeight="1">
      <c r="B17" s="25"/>
      <c r="C17" s="45"/>
      <c r="D17" s="43"/>
      <c r="E17" s="44"/>
      <c r="F17" s="12"/>
      <c r="G17" s="12"/>
      <c r="H17" s="34"/>
      <c r="I17" s="13"/>
      <c r="J17" s="40"/>
      <c r="K17" s="13"/>
      <c r="L17" s="81"/>
      <c r="M17" s="17"/>
      <c r="N17" s="109">
        <f t="shared" si="1"/>
        <v>0</v>
      </c>
      <c r="O17" s="52">
        <f t="shared" si="2"/>
        <v>0</v>
      </c>
      <c r="P17" s="76">
        <f t="shared" si="0"/>
        <v>0</v>
      </c>
      <c r="Q17" s="114"/>
      <c r="R17" s="132"/>
      <c r="S17" s="132"/>
      <c r="T17" s="137"/>
      <c r="U17" s="115"/>
      <c r="V17" s="122" t="e">
        <f t="shared" si="3"/>
        <v>#DIV/0!</v>
      </c>
    </row>
    <row r="18" spans="2:22" ht="24" customHeight="1">
      <c r="B18" s="25"/>
      <c r="C18" s="45"/>
      <c r="D18" s="43"/>
      <c r="E18" s="44"/>
      <c r="F18" s="12"/>
      <c r="G18" s="12"/>
      <c r="H18" s="34"/>
      <c r="I18" s="13"/>
      <c r="J18" s="40"/>
      <c r="K18" s="13"/>
      <c r="L18" s="81"/>
      <c r="M18" s="17"/>
      <c r="N18" s="109">
        <f t="shared" si="1"/>
        <v>0</v>
      </c>
      <c r="O18" s="52">
        <f t="shared" si="2"/>
        <v>0</v>
      </c>
      <c r="P18" s="76">
        <f t="shared" si="0"/>
        <v>0</v>
      </c>
      <c r="Q18" s="114"/>
      <c r="R18" s="132"/>
      <c r="S18" s="132"/>
      <c r="T18" s="137"/>
      <c r="U18" s="115"/>
      <c r="V18" s="122" t="e">
        <f t="shared" si="3"/>
        <v>#DIV/0!</v>
      </c>
    </row>
    <row r="19" spans="2:22" ht="24" customHeight="1" thickBot="1">
      <c r="B19" s="26"/>
      <c r="C19" s="46"/>
      <c r="D19" s="47"/>
      <c r="E19" s="48"/>
      <c r="F19" s="18"/>
      <c r="G19" s="18"/>
      <c r="H19" s="35"/>
      <c r="I19" s="21"/>
      <c r="J19" s="41"/>
      <c r="K19" s="21"/>
      <c r="L19" s="82"/>
      <c r="M19" s="68"/>
      <c r="N19" s="110">
        <f t="shared" si="1"/>
        <v>0</v>
      </c>
      <c r="O19" s="54">
        <f t="shared" si="2"/>
        <v>0</v>
      </c>
      <c r="P19" s="76">
        <f t="shared" si="0"/>
        <v>0</v>
      </c>
      <c r="Q19" s="116"/>
      <c r="R19" s="133"/>
      <c r="S19" s="133"/>
      <c r="T19" s="138"/>
      <c r="U19" s="117"/>
      <c r="V19" s="122" t="e">
        <f t="shared" si="3"/>
        <v>#DIV/0!</v>
      </c>
    </row>
    <row r="20" spans="2:16" ht="24" customHeight="1" thickBot="1" thickTop="1">
      <c r="B20" s="23" t="s">
        <v>59</v>
      </c>
      <c r="C20" s="188"/>
      <c r="D20" s="189"/>
      <c r="E20" s="189"/>
      <c r="F20" s="189"/>
      <c r="G20" s="190"/>
      <c r="H20" s="37">
        <f>SUM(H10:H19)</f>
        <v>0</v>
      </c>
      <c r="I20" s="234"/>
      <c r="J20" s="189"/>
      <c r="K20" s="190"/>
      <c r="L20" s="200"/>
      <c r="M20" s="201"/>
      <c r="N20" s="111"/>
      <c r="O20" s="55">
        <f>SUM(O10:O19)</f>
        <v>0</v>
      </c>
      <c r="P20" s="73"/>
    </row>
    <row r="21" ht="4.5" customHeight="1"/>
    <row r="22" ht="14.25" customHeight="1"/>
    <row r="23" ht="14.25">
      <c r="B23" s="27" t="s">
        <v>27</v>
      </c>
    </row>
    <row r="24" ht="14.25">
      <c r="B24" s="27" t="s">
        <v>82</v>
      </c>
    </row>
    <row r="25" ht="14.25">
      <c r="B25" s="27" t="s">
        <v>30</v>
      </c>
    </row>
  </sheetData>
  <sheetProtection/>
  <mergeCells count="29">
    <mergeCell ref="C20:G20"/>
    <mergeCell ref="I20:K20"/>
    <mergeCell ref="L20:M20"/>
    <mergeCell ref="O6:O7"/>
    <mergeCell ref="Q6:Q7"/>
    <mergeCell ref="R6:R7"/>
    <mergeCell ref="H6:H7"/>
    <mergeCell ref="I6:I7"/>
    <mergeCell ref="J6:J7"/>
    <mergeCell ref="S6:S7"/>
    <mergeCell ref="T6:T7"/>
    <mergeCell ref="U6:U7"/>
    <mergeCell ref="P5:P7"/>
    <mergeCell ref="Q5:U5"/>
    <mergeCell ref="C6:C7"/>
    <mergeCell ref="D6:D7"/>
    <mergeCell ref="E6:E7"/>
    <mergeCell ref="F6:F7"/>
    <mergeCell ref="G6:G7"/>
    <mergeCell ref="C1:M1"/>
    <mergeCell ref="B5:B7"/>
    <mergeCell ref="C5:G5"/>
    <mergeCell ref="H5:K5"/>
    <mergeCell ref="L5:M5"/>
    <mergeCell ref="N5:O5"/>
    <mergeCell ref="K6:K7"/>
    <mergeCell ref="L6:L7"/>
    <mergeCell ref="M6:M7"/>
    <mergeCell ref="N6:N7"/>
  </mergeCells>
  <dataValidations count="4">
    <dataValidation type="list" allowBlank="1" showInputMessage="1" showErrorMessage="1" sqref="S9:S19">
      <formula1>"税込み,税抜き"</formula1>
    </dataValidation>
    <dataValidation type="list" allowBlank="1" showInputMessage="1" showErrorMessage="1" sqref="U9:U19">
      <formula1>"0%,3%,10%,13%,18%"</formula1>
    </dataValidation>
    <dataValidation type="list" allowBlank="1" showInputMessage="1" showErrorMessage="1" sqref="T9:T19">
      <formula1>"あり,なし"</formula1>
    </dataValidation>
    <dataValidation type="list" allowBlank="1" showInputMessage="1" showErrorMessage="1" sqref="Q9:Q19">
      <formula1>"公共,非公共"</formula1>
    </dataValidation>
  </dataValidations>
  <printOptions/>
  <pageMargins left="0.31496062992125984" right="0.35433070866141736" top="0.6299212598425197" bottom="0.4330708661417323" header="0.5118110236220472" footer="0.35433070866141736"/>
  <pageSetup blackAndWhite="1"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rgb="FFFFFF99"/>
  </sheetPr>
  <dimension ref="A1:U25"/>
  <sheetViews>
    <sheetView showGridLines="0" showZeros="0" view="pageBreakPreview" zoomScaleSheetLayoutView="100" zoomScalePageLayoutView="0" workbookViewId="0" topLeftCell="A1">
      <selection activeCell="I20" sqref="I20:K20"/>
    </sheetView>
  </sheetViews>
  <sheetFormatPr defaultColWidth="9.00390625" defaultRowHeight="13.5"/>
  <cols>
    <col min="1" max="1" width="2.625" style="1" customWidth="1"/>
    <col min="2" max="2" width="10.75390625" style="1" customWidth="1"/>
    <col min="3" max="4" width="10.625" style="1" customWidth="1"/>
    <col min="5" max="7" width="7.625" style="1" customWidth="1"/>
    <col min="8" max="10" width="9.625" style="1" customWidth="1"/>
    <col min="11" max="11" width="7.625" style="7" customWidth="1"/>
    <col min="12" max="12" width="12.625" style="7" customWidth="1"/>
    <col min="13" max="16" width="12.625" style="1" customWidth="1"/>
    <col min="17" max="20" width="13.375" style="60" customWidth="1"/>
    <col min="21" max="21" width="13.75390625" style="7" customWidth="1"/>
    <col min="22" max="16384" width="9.00390625" style="1" customWidth="1"/>
  </cols>
  <sheetData>
    <row r="1" spans="1:14" ht="27.75" customHeight="1">
      <c r="A1" s="1" t="s">
        <v>10</v>
      </c>
      <c r="C1" s="221" t="s">
        <v>20</v>
      </c>
      <c r="D1" s="221"/>
      <c r="E1" s="221"/>
      <c r="F1" s="221"/>
      <c r="G1" s="221"/>
      <c r="H1" s="221"/>
      <c r="I1" s="221"/>
      <c r="J1" s="221"/>
      <c r="K1" s="221"/>
      <c r="L1" s="221"/>
      <c r="M1" s="221"/>
      <c r="N1" s="66"/>
    </row>
    <row r="3" ht="14.25">
      <c r="A3" s="6" t="s">
        <v>96</v>
      </c>
    </row>
    <row r="4" spans="1:19" ht="15" thickBot="1">
      <c r="A4" s="6"/>
      <c r="Q4" s="72" t="s">
        <v>50</v>
      </c>
      <c r="R4" s="72"/>
      <c r="S4" s="72"/>
    </row>
    <row r="5" spans="1:21" s="8" customFormat="1" ht="22.5" customHeight="1">
      <c r="A5" s="1"/>
      <c r="B5" s="204" t="s">
        <v>28</v>
      </c>
      <c r="C5" s="207" t="s">
        <v>1</v>
      </c>
      <c r="D5" s="208"/>
      <c r="E5" s="208"/>
      <c r="F5" s="208"/>
      <c r="G5" s="209"/>
      <c r="H5" s="216" t="s">
        <v>13</v>
      </c>
      <c r="I5" s="217"/>
      <c r="J5" s="217"/>
      <c r="K5" s="218"/>
      <c r="L5" s="210" t="s">
        <v>24</v>
      </c>
      <c r="M5" s="211"/>
      <c r="N5" s="176" t="s">
        <v>25</v>
      </c>
      <c r="O5" s="177"/>
      <c r="P5" s="181" t="s">
        <v>52</v>
      </c>
      <c r="Q5" s="184" t="s">
        <v>36</v>
      </c>
      <c r="R5" s="185"/>
      <c r="S5" s="185"/>
      <c r="T5" s="186"/>
      <c r="U5" s="61"/>
    </row>
    <row r="6" spans="1:21" s="8" customFormat="1" ht="19.5" customHeight="1">
      <c r="A6" s="1"/>
      <c r="B6" s="205"/>
      <c r="C6" s="222" t="s">
        <v>4</v>
      </c>
      <c r="D6" s="224" t="s">
        <v>5</v>
      </c>
      <c r="E6" s="224" t="s">
        <v>6</v>
      </c>
      <c r="F6" s="224" t="s">
        <v>2</v>
      </c>
      <c r="G6" s="215" t="s">
        <v>3</v>
      </c>
      <c r="H6" s="222" t="s">
        <v>35</v>
      </c>
      <c r="I6" s="227" t="s">
        <v>15</v>
      </c>
      <c r="J6" s="219" t="s">
        <v>26</v>
      </c>
      <c r="K6" s="235" t="s">
        <v>8</v>
      </c>
      <c r="L6" s="212" t="s">
        <v>69</v>
      </c>
      <c r="M6" s="214" t="s">
        <v>70</v>
      </c>
      <c r="N6" s="198" t="s">
        <v>71</v>
      </c>
      <c r="O6" s="194" t="s">
        <v>72</v>
      </c>
      <c r="P6" s="182"/>
      <c r="Q6" s="178" t="s">
        <v>48</v>
      </c>
      <c r="R6" s="179" t="s">
        <v>62</v>
      </c>
      <c r="S6" s="179" t="s">
        <v>63</v>
      </c>
      <c r="T6" s="187" t="s">
        <v>67</v>
      </c>
      <c r="U6" s="61"/>
    </row>
    <row r="7" spans="1:21" s="8" customFormat="1" ht="19.5" customHeight="1" thickBot="1">
      <c r="A7" s="1"/>
      <c r="B7" s="206"/>
      <c r="C7" s="223"/>
      <c r="D7" s="225"/>
      <c r="E7" s="225"/>
      <c r="F7" s="225"/>
      <c r="G7" s="226"/>
      <c r="H7" s="223"/>
      <c r="I7" s="228"/>
      <c r="J7" s="220"/>
      <c r="K7" s="236"/>
      <c r="L7" s="213"/>
      <c r="M7" s="215"/>
      <c r="N7" s="199"/>
      <c r="O7" s="195"/>
      <c r="P7" s="183"/>
      <c r="Q7" s="178"/>
      <c r="R7" s="180"/>
      <c r="S7" s="180"/>
      <c r="T7" s="187"/>
      <c r="U7" s="61"/>
    </row>
    <row r="8" spans="1:21" s="8" customFormat="1" ht="17.25" customHeight="1" thickTop="1">
      <c r="A8" s="1"/>
      <c r="B8" s="28" t="s">
        <v>32</v>
      </c>
      <c r="C8" s="84"/>
      <c r="D8" s="85"/>
      <c r="E8" s="85"/>
      <c r="F8" s="86"/>
      <c r="G8" s="87"/>
      <c r="H8" s="20"/>
      <c r="I8" s="19"/>
      <c r="J8" s="19"/>
      <c r="K8" s="19"/>
      <c r="L8" s="77"/>
      <c r="M8" s="78"/>
      <c r="N8" s="102"/>
      <c r="O8" s="104"/>
      <c r="P8" s="74"/>
      <c r="Q8" s="119"/>
      <c r="R8" s="130"/>
      <c r="S8" s="136"/>
      <c r="T8" s="120"/>
      <c r="U8" s="61"/>
    </row>
    <row r="9" spans="1:21" s="8" customFormat="1" ht="17.25" customHeight="1" thickBot="1">
      <c r="A9" s="1"/>
      <c r="B9" s="24" t="s">
        <v>84</v>
      </c>
      <c r="C9" s="92" t="s">
        <v>21</v>
      </c>
      <c r="D9" s="93" t="s">
        <v>21</v>
      </c>
      <c r="E9" s="94" t="s">
        <v>22</v>
      </c>
      <c r="F9" s="95">
        <v>34</v>
      </c>
      <c r="G9" s="95">
        <v>55</v>
      </c>
      <c r="H9" s="38">
        <v>2</v>
      </c>
      <c r="I9" s="24" t="s">
        <v>43</v>
      </c>
      <c r="J9" s="39">
        <v>2400</v>
      </c>
      <c r="K9" s="24">
        <v>11</v>
      </c>
      <c r="L9" s="79">
        <v>581994</v>
      </c>
      <c r="M9" s="80">
        <f>L9*0.68</f>
        <v>395755.92000000004</v>
      </c>
      <c r="N9" s="105">
        <f>ROUNDDOWN(L9*0.2,0)</f>
        <v>116398</v>
      </c>
      <c r="O9" s="107">
        <f>ROUNDDOWN(N9,-3)</f>
        <v>116000</v>
      </c>
      <c r="P9" s="75">
        <f aca="true" t="shared" si="0" ref="P9:P19">L9-M9-O9</f>
        <v>70238.07999999996</v>
      </c>
      <c r="Q9" s="118" t="s">
        <v>49</v>
      </c>
      <c r="R9" s="131" t="s">
        <v>66</v>
      </c>
      <c r="S9" s="135" t="s">
        <v>64</v>
      </c>
      <c r="T9" s="134">
        <v>0.18</v>
      </c>
      <c r="U9" s="121">
        <f>L9/H9</f>
        <v>290997</v>
      </c>
    </row>
    <row r="10" spans="2:21" ht="24" customHeight="1" thickTop="1">
      <c r="B10" s="56"/>
      <c r="C10" s="42"/>
      <c r="D10" s="43"/>
      <c r="E10" s="44"/>
      <c r="F10" s="57"/>
      <c r="G10" s="58"/>
      <c r="H10" s="34"/>
      <c r="I10" s="13"/>
      <c r="J10" s="40"/>
      <c r="K10" s="13"/>
      <c r="L10" s="67"/>
      <c r="M10" s="15"/>
      <c r="N10" s="108">
        <f aca="true" t="shared" si="1" ref="N10:N19">ROUNDDOWN(L10*0.2,0)</f>
        <v>0</v>
      </c>
      <c r="O10" s="50">
        <f aca="true" t="shared" si="2" ref="O10:O19">ROUNDDOWN(N10,-3)</f>
        <v>0</v>
      </c>
      <c r="P10" s="76">
        <f t="shared" si="0"/>
        <v>0</v>
      </c>
      <c r="Q10" s="114"/>
      <c r="R10" s="132"/>
      <c r="S10" s="137"/>
      <c r="T10" s="115"/>
      <c r="U10" s="122" t="e">
        <f>L10/G10</f>
        <v>#DIV/0!</v>
      </c>
    </row>
    <row r="11" spans="2:21" ht="24" customHeight="1">
      <c r="B11" s="25"/>
      <c r="C11" s="42"/>
      <c r="D11" s="43"/>
      <c r="E11" s="44"/>
      <c r="F11" s="57"/>
      <c r="G11" s="58"/>
      <c r="H11" s="34"/>
      <c r="I11" s="13"/>
      <c r="J11" s="40"/>
      <c r="K11" s="13"/>
      <c r="L11" s="67"/>
      <c r="M11" s="17"/>
      <c r="N11" s="109">
        <f t="shared" si="1"/>
        <v>0</v>
      </c>
      <c r="O11" s="52">
        <f t="shared" si="2"/>
        <v>0</v>
      </c>
      <c r="P11" s="76">
        <f t="shared" si="0"/>
        <v>0</v>
      </c>
      <c r="Q11" s="114"/>
      <c r="R11" s="132"/>
      <c r="S11" s="137"/>
      <c r="T11" s="115"/>
      <c r="U11" s="122" t="e">
        <f aca="true" t="shared" si="3" ref="U11:U19">L11/G11</f>
        <v>#DIV/0!</v>
      </c>
    </row>
    <row r="12" spans="2:21" ht="24" customHeight="1">
      <c r="B12" s="25"/>
      <c r="C12" s="42"/>
      <c r="D12" s="43"/>
      <c r="E12" s="44"/>
      <c r="F12" s="12"/>
      <c r="G12" s="12"/>
      <c r="H12" s="34"/>
      <c r="I12" s="13"/>
      <c r="J12" s="40"/>
      <c r="K12" s="13"/>
      <c r="L12" s="81"/>
      <c r="M12" s="17"/>
      <c r="N12" s="109">
        <f t="shared" si="1"/>
        <v>0</v>
      </c>
      <c r="O12" s="52">
        <f t="shared" si="2"/>
        <v>0</v>
      </c>
      <c r="P12" s="76">
        <f t="shared" si="0"/>
        <v>0</v>
      </c>
      <c r="Q12" s="114"/>
      <c r="R12" s="132"/>
      <c r="S12" s="137"/>
      <c r="T12" s="115"/>
      <c r="U12" s="122" t="e">
        <f t="shared" si="3"/>
        <v>#DIV/0!</v>
      </c>
    </row>
    <row r="13" spans="2:21" ht="24" customHeight="1">
      <c r="B13" s="25"/>
      <c r="C13" s="45"/>
      <c r="D13" s="43"/>
      <c r="E13" s="44"/>
      <c r="F13" s="12"/>
      <c r="G13" s="12"/>
      <c r="H13" s="34"/>
      <c r="I13" s="13"/>
      <c r="J13" s="40"/>
      <c r="K13" s="13"/>
      <c r="L13" s="81"/>
      <c r="M13" s="17"/>
      <c r="N13" s="109">
        <f t="shared" si="1"/>
        <v>0</v>
      </c>
      <c r="O13" s="52">
        <f t="shared" si="2"/>
        <v>0</v>
      </c>
      <c r="P13" s="76">
        <f t="shared" si="0"/>
        <v>0</v>
      </c>
      <c r="Q13" s="114"/>
      <c r="R13" s="132"/>
      <c r="S13" s="137"/>
      <c r="T13" s="115"/>
      <c r="U13" s="122" t="e">
        <f t="shared" si="3"/>
        <v>#DIV/0!</v>
      </c>
    </row>
    <row r="14" spans="2:21" ht="24" customHeight="1">
      <c r="B14" s="25"/>
      <c r="C14" s="45"/>
      <c r="D14" s="43"/>
      <c r="E14" s="44"/>
      <c r="F14" s="12"/>
      <c r="G14" s="12"/>
      <c r="H14" s="34"/>
      <c r="I14" s="13"/>
      <c r="J14" s="40"/>
      <c r="K14" s="13"/>
      <c r="L14" s="81"/>
      <c r="M14" s="17"/>
      <c r="N14" s="109">
        <f t="shared" si="1"/>
        <v>0</v>
      </c>
      <c r="O14" s="52">
        <f t="shared" si="2"/>
        <v>0</v>
      </c>
      <c r="P14" s="76">
        <f t="shared" si="0"/>
        <v>0</v>
      </c>
      <c r="Q14" s="114"/>
      <c r="R14" s="132"/>
      <c r="S14" s="137"/>
      <c r="T14" s="115"/>
      <c r="U14" s="122" t="e">
        <f t="shared" si="3"/>
        <v>#DIV/0!</v>
      </c>
    </row>
    <row r="15" spans="2:21" ht="24" customHeight="1">
      <c r="B15" s="25"/>
      <c r="C15" s="45"/>
      <c r="D15" s="43"/>
      <c r="E15" s="44"/>
      <c r="F15" s="12"/>
      <c r="G15" s="12"/>
      <c r="H15" s="34"/>
      <c r="I15" s="13"/>
      <c r="J15" s="40"/>
      <c r="K15" s="13"/>
      <c r="L15" s="81"/>
      <c r="M15" s="17"/>
      <c r="N15" s="109">
        <f t="shared" si="1"/>
        <v>0</v>
      </c>
      <c r="O15" s="52">
        <f t="shared" si="2"/>
        <v>0</v>
      </c>
      <c r="P15" s="76">
        <f t="shared" si="0"/>
        <v>0</v>
      </c>
      <c r="Q15" s="114"/>
      <c r="R15" s="132"/>
      <c r="S15" s="137"/>
      <c r="T15" s="115"/>
      <c r="U15" s="122" t="e">
        <f t="shared" si="3"/>
        <v>#DIV/0!</v>
      </c>
    </row>
    <row r="16" spans="2:21" ht="24" customHeight="1">
      <c r="B16" s="25"/>
      <c r="C16" s="45"/>
      <c r="D16" s="43"/>
      <c r="E16" s="44"/>
      <c r="F16" s="12"/>
      <c r="G16" s="12"/>
      <c r="H16" s="34"/>
      <c r="I16" s="13"/>
      <c r="J16" s="40"/>
      <c r="K16" s="13"/>
      <c r="L16" s="81"/>
      <c r="M16" s="17"/>
      <c r="N16" s="109">
        <f t="shared" si="1"/>
        <v>0</v>
      </c>
      <c r="O16" s="52">
        <f t="shared" si="2"/>
        <v>0</v>
      </c>
      <c r="P16" s="76">
        <f t="shared" si="0"/>
        <v>0</v>
      </c>
      <c r="Q16" s="114"/>
      <c r="R16" s="132"/>
      <c r="S16" s="137"/>
      <c r="T16" s="115"/>
      <c r="U16" s="122" t="e">
        <f t="shared" si="3"/>
        <v>#DIV/0!</v>
      </c>
    </row>
    <row r="17" spans="2:21" ht="24" customHeight="1">
      <c r="B17" s="25"/>
      <c r="C17" s="45"/>
      <c r="D17" s="43"/>
      <c r="E17" s="44"/>
      <c r="F17" s="12"/>
      <c r="G17" s="12"/>
      <c r="H17" s="34"/>
      <c r="I17" s="13"/>
      <c r="J17" s="40"/>
      <c r="K17" s="13"/>
      <c r="L17" s="81"/>
      <c r="M17" s="17"/>
      <c r="N17" s="109">
        <f t="shared" si="1"/>
        <v>0</v>
      </c>
      <c r="O17" s="52">
        <f t="shared" si="2"/>
        <v>0</v>
      </c>
      <c r="P17" s="76">
        <f t="shared" si="0"/>
        <v>0</v>
      </c>
      <c r="Q17" s="114"/>
      <c r="R17" s="132"/>
      <c r="S17" s="137"/>
      <c r="T17" s="115"/>
      <c r="U17" s="122" t="e">
        <f t="shared" si="3"/>
        <v>#DIV/0!</v>
      </c>
    </row>
    <row r="18" spans="2:21" ht="24" customHeight="1">
      <c r="B18" s="25"/>
      <c r="C18" s="45"/>
      <c r="D18" s="43"/>
      <c r="E18" s="44"/>
      <c r="F18" s="12"/>
      <c r="G18" s="12"/>
      <c r="H18" s="34"/>
      <c r="I18" s="13"/>
      <c r="J18" s="40"/>
      <c r="K18" s="13"/>
      <c r="L18" s="81"/>
      <c r="M18" s="17"/>
      <c r="N18" s="109">
        <f t="shared" si="1"/>
        <v>0</v>
      </c>
      <c r="O18" s="52">
        <f t="shared" si="2"/>
        <v>0</v>
      </c>
      <c r="P18" s="76">
        <f t="shared" si="0"/>
        <v>0</v>
      </c>
      <c r="Q18" s="114"/>
      <c r="R18" s="132"/>
      <c r="S18" s="137"/>
      <c r="T18" s="115"/>
      <c r="U18" s="122" t="e">
        <f t="shared" si="3"/>
        <v>#DIV/0!</v>
      </c>
    </row>
    <row r="19" spans="2:21" ht="24" customHeight="1" thickBot="1">
      <c r="B19" s="26"/>
      <c r="C19" s="46"/>
      <c r="D19" s="47"/>
      <c r="E19" s="48"/>
      <c r="F19" s="18"/>
      <c r="G19" s="18"/>
      <c r="H19" s="35"/>
      <c r="I19" s="21"/>
      <c r="J19" s="41"/>
      <c r="K19" s="21"/>
      <c r="L19" s="82"/>
      <c r="M19" s="68"/>
      <c r="N19" s="110">
        <f t="shared" si="1"/>
        <v>0</v>
      </c>
      <c r="O19" s="54">
        <f t="shared" si="2"/>
        <v>0</v>
      </c>
      <c r="P19" s="76">
        <f t="shared" si="0"/>
        <v>0</v>
      </c>
      <c r="Q19" s="116"/>
      <c r="R19" s="133"/>
      <c r="S19" s="138"/>
      <c r="T19" s="117"/>
      <c r="U19" s="122" t="e">
        <f t="shared" si="3"/>
        <v>#DIV/0!</v>
      </c>
    </row>
    <row r="20" spans="2:16" ht="24" customHeight="1" thickBot="1" thickTop="1">
      <c r="B20" s="23" t="s">
        <v>59</v>
      </c>
      <c r="C20" s="188"/>
      <c r="D20" s="189"/>
      <c r="E20" s="189"/>
      <c r="F20" s="189"/>
      <c r="G20" s="190"/>
      <c r="H20" s="37">
        <f>SUM(H10:H19)</f>
        <v>0</v>
      </c>
      <c r="I20" s="234"/>
      <c r="J20" s="189"/>
      <c r="K20" s="190"/>
      <c r="L20" s="200"/>
      <c r="M20" s="201"/>
      <c r="N20" s="111"/>
      <c r="O20" s="55">
        <f>SUM(O10:O19)</f>
        <v>0</v>
      </c>
      <c r="P20" s="73"/>
    </row>
    <row r="21" ht="4.5" customHeight="1"/>
    <row r="22" ht="14.25" customHeight="1"/>
    <row r="23" ht="14.25">
      <c r="B23" s="27" t="s">
        <v>27</v>
      </c>
    </row>
    <row r="24" ht="14.25">
      <c r="B24" s="27" t="s">
        <v>82</v>
      </c>
    </row>
    <row r="25" ht="14.25">
      <c r="B25" s="27" t="s">
        <v>30</v>
      </c>
    </row>
  </sheetData>
  <sheetProtection/>
  <mergeCells count="28">
    <mergeCell ref="C20:G20"/>
    <mergeCell ref="I20:K20"/>
    <mergeCell ref="L20:M20"/>
    <mergeCell ref="O6:O7"/>
    <mergeCell ref="Q6:Q7"/>
    <mergeCell ref="R6:R7"/>
    <mergeCell ref="I6:I7"/>
    <mergeCell ref="J6:J7"/>
    <mergeCell ref="S6:S7"/>
    <mergeCell ref="T6:T7"/>
    <mergeCell ref="P5:P7"/>
    <mergeCell ref="Q5:T5"/>
    <mergeCell ref="C6:C7"/>
    <mergeCell ref="D6:D7"/>
    <mergeCell ref="E6:E7"/>
    <mergeCell ref="F6:F7"/>
    <mergeCell ref="G6:G7"/>
    <mergeCell ref="H6:H7"/>
    <mergeCell ref="C1:M1"/>
    <mergeCell ref="B5:B7"/>
    <mergeCell ref="C5:G5"/>
    <mergeCell ref="H5:K5"/>
    <mergeCell ref="L5:M5"/>
    <mergeCell ref="N5:O5"/>
    <mergeCell ref="K6:K7"/>
    <mergeCell ref="L6:L7"/>
    <mergeCell ref="M6:M7"/>
    <mergeCell ref="N6:N7"/>
  </mergeCells>
  <dataValidations count="4">
    <dataValidation type="list" allowBlank="1" showInputMessage="1" showErrorMessage="1" sqref="Q9:Q19">
      <formula1>"公共,非公共"</formula1>
    </dataValidation>
    <dataValidation type="list" allowBlank="1" showInputMessage="1" showErrorMessage="1" sqref="S9:S19">
      <formula1>"あり,なし"</formula1>
    </dataValidation>
    <dataValidation type="list" allowBlank="1" showInputMessage="1" showErrorMessage="1" sqref="T9:T19">
      <formula1>"0%,3%,10%,13%,18%"</formula1>
    </dataValidation>
    <dataValidation type="list" allowBlank="1" showInputMessage="1" showErrorMessage="1" sqref="R9:R19">
      <formula1>"税込み,税抜き"</formula1>
    </dataValidation>
  </dataValidations>
  <printOptions/>
  <pageMargins left="0.31496062992125984" right="0.35433070866141736" top="0.6299212598425197" bottom="0.4330708661417323" header="0.5118110236220472" footer="0.35433070866141736"/>
  <pageSetup blackAndWhite="1"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rgb="FFFFFF99"/>
  </sheetPr>
  <dimension ref="A1:W25"/>
  <sheetViews>
    <sheetView showGridLines="0" showZeros="0" view="pageBreakPreview" zoomScaleSheetLayoutView="100" zoomScalePageLayoutView="0" workbookViewId="0" topLeftCell="A1">
      <selection activeCell="M15" sqref="M15"/>
    </sheetView>
  </sheetViews>
  <sheetFormatPr defaultColWidth="9.00390625" defaultRowHeight="13.5"/>
  <cols>
    <col min="1" max="1" width="2.625" style="1" customWidth="1"/>
    <col min="2" max="2" width="10.75390625" style="1" customWidth="1"/>
    <col min="3" max="4" width="10.625" style="1" customWidth="1"/>
    <col min="5" max="7" width="7.625" style="1" customWidth="1"/>
    <col min="8" max="10" width="9.625" style="1" customWidth="1"/>
    <col min="11" max="11" width="7.625" style="7" customWidth="1"/>
    <col min="12" max="12" width="12.625" style="7" customWidth="1"/>
    <col min="13" max="16" width="12.625" style="1" customWidth="1"/>
    <col min="17" max="22" width="13.375" style="60" customWidth="1"/>
    <col min="23" max="23" width="13.75390625" style="7" customWidth="1"/>
    <col min="24" max="16384" width="9.00390625" style="1" customWidth="1"/>
  </cols>
  <sheetData>
    <row r="1" spans="1:14" ht="27.75" customHeight="1">
      <c r="A1" s="1" t="s">
        <v>10</v>
      </c>
      <c r="C1" s="221" t="s">
        <v>20</v>
      </c>
      <c r="D1" s="221"/>
      <c r="E1" s="221"/>
      <c r="F1" s="221"/>
      <c r="G1" s="221"/>
      <c r="H1" s="221"/>
      <c r="I1" s="221"/>
      <c r="J1" s="221"/>
      <c r="K1" s="221"/>
      <c r="L1" s="221"/>
      <c r="M1" s="221"/>
      <c r="N1" s="66"/>
    </row>
    <row r="3" ht="14.25">
      <c r="A3" s="6" t="s">
        <v>83</v>
      </c>
    </row>
    <row r="4" spans="1:21" ht="15" thickBot="1">
      <c r="A4" s="6"/>
      <c r="Q4" s="72" t="s">
        <v>50</v>
      </c>
      <c r="R4" s="72"/>
      <c r="S4" s="72"/>
      <c r="T4" s="72"/>
      <c r="U4" s="72"/>
    </row>
    <row r="5" spans="1:23" s="8" customFormat="1" ht="22.5" customHeight="1">
      <c r="A5" s="1"/>
      <c r="B5" s="204" t="s">
        <v>28</v>
      </c>
      <c r="C5" s="207" t="s">
        <v>1</v>
      </c>
      <c r="D5" s="208"/>
      <c r="E5" s="208"/>
      <c r="F5" s="208"/>
      <c r="G5" s="209"/>
      <c r="H5" s="216" t="s">
        <v>13</v>
      </c>
      <c r="I5" s="217"/>
      <c r="J5" s="217"/>
      <c r="K5" s="218"/>
      <c r="L5" s="210" t="s">
        <v>24</v>
      </c>
      <c r="M5" s="211"/>
      <c r="N5" s="176" t="s">
        <v>25</v>
      </c>
      <c r="O5" s="177"/>
      <c r="P5" s="181" t="s">
        <v>52</v>
      </c>
      <c r="Q5" s="184" t="s">
        <v>36</v>
      </c>
      <c r="R5" s="185"/>
      <c r="S5" s="185"/>
      <c r="T5" s="185"/>
      <c r="U5" s="185"/>
      <c r="V5" s="186"/>
      <c r="W5" s="61"/>
    </row>
    <row r="6" spans="1:23" s="8" customFormat="1" ht="19.5" customHeight="1">
      <c r="A6" s="1"/>
      <c r="B6" s="205"/>
      <c r="C6" s="222" t="s">
        <v>4</v>
      </c>
      <c r="D6" s="224" t="s">
        <v>5</v>
      </c>
      <c r="E6" s="224" t="s">
        <v>6</v>
      </c>
      <c r="F6" s="224" t="s">
        <v>2</v>
      </c>
      <c r="G6" s="215" t="s">
        <v>3</v>
      </c>
      <c r="H6" s="222" t="s">
        <v>35</v>
      </c>
      <c r="I6" s="227" t="s">
        <v>15</v>
      </c>
      <c r="J6" s="219" t="s">
        <v>26</v>
      </c>
      <c r="K6" s="235" t="s">
        <v>8</v>
      </c>
      <c r="L6" s="212" t="s">
        <v>69</v>
      </c>
      <c r="M6" s="214" t="s">
        <v>70</v>
      </c>
      <c r="N6" s="198" t="s">
        <v>71</v>
      </c>
      <c r="O6" s="194" t="s">
        <v>72</v>
      </c>
      <c r="P6" s="182"/>
      <c r="Q6" s="178" t="s">
        <v>48</v>
      </c>
      <c r="R6" s="179" t="s">
        <v>87</v>
      </c>
      <c r="S6" s="179" t="s">
        <v>16</v>
      </c>
      <c r="T6" s="179" t="s">
        <v>62</v>
      </c>
      <c r="U6" s="179" t="s">
        <v>63</v>
      </c>
      <c r="V6" s="187" t="s">
        <v>67</v>
      </c>
      <c r="W6" s="61"/>
    </row>
    <row r="7" spans="1:23" s="8" customFormat="1" ht="19.5" customHeight="1" thickBot="1">
      <c r="A7" s="1"/>
      <c r="B7" s="206"/>
      <c r="C7" s="223"/>
      <c r="D7" s="225"/>
      <c r="E7" s="225"/>
      <c r="F7" s="225"/>
      <c r="G7" s="226"/>
      <c r="H7" s="223"/>
      <c r="I7" s="228"/>
      <c r="J7" s="220"/>
      <c r="K7" s="236"/>
      <c r="L7" s="213"/>
      <c r="M7" s="215"/>
      <c r="N7" s="199"/>
      <c r="O7" s="195"/>
      <c r="P7" s="183"/>
      <c r="Q7" s="178"/>
      <c r="R7" s="180"/>
      <c r="S7" s="180"/>
      <c r="T7" s="180"/>
      <c r="U7" s="180"/>
      <c r="V7" s="187"/>
      <c r="W7" s="61"/>
    </row>
    <row r="8" spans="1:23" s="8" customFormat="1" ht="17.25" customHeight="1" thickTop="1">
      <c r="A8" s="1"/>
      <c r="B8" s="28" t="s">
        <v>32</v>
      </c>
      <c r="C8" s="84"/>
      <c r="D8" s="85"/>
      <c r="E8" s="85"/>
      <c r="F8" s="86"/>
      <c r="G8" s="87"/>
      <c r="H8" s="20"/>
      <c r="I8" s="19"/>
      <c r="J8" s="19"/>
      <c r="K8" s="19"/>
      <c r="L8" s="77"/>
      <c r="M8" s="78"/>
      <c r="N8" s="102"/>
      <c r="O8" s="104"/>
      <c r="P8" s="74"/>
      <c r="Q8" s="119"/>
      <c r="R8" s="136"/>
      <c r="S8" s="130"/>
      <c r="T8" s="130"/>
      <c r="U8" s="136"/>
      <c r="V8" s="120"/>
      <c r="W8" s="61"/>
    </row>
    <row r="9" spans="1:23" s="8" customFormat="1" ht="17.25" customHeight="1" thickBot="1">
      <c r="A9" s="1"/>
      <c r="B9" s="24" t="s">
        <v>41</v>
      </c>
      <c r="C9" s="92" t="s">
        <v>21</v>
      </c>
      <c r="D9" s="93" t="s">
        <v>21</v>
      </c>
      <c r="E9" s="94" t="s">
        <v>22</v>
      </c>
      <c r="F9" s="95">
        <v>34</v>
      </c>
      <c r="G9" s="95">
        <v>55</v>
      </c>
      <c r="H9" s="38">
        <v>2</v>
      </c>
      <c r="I9" s="24" t="s">
        <v>43</v>
      </c>
      <c r="J9" s="39">
        <v>2400</v>
      </c>
      <c r="K9" s="24">
        <v>30</v>
      </c>
      <c r="L9" s="79">
        <v>361352</v>
      </c>
      <c r="M9" s="80">
        <f>L9*0.68</f>
        <v>245719.36000000002</v>
      </c>
      <c r="N9" s="105">
        <f>ROUNDDOWN(L9*0.2,0)</f>
        <v>72270</v>
      </c>
      <c r="O9" s="107">
        <f>ROUNDDOWN(N9,-3)</f>
        <v>72000</v>
      </c>
      <c r="P9" s="75">
        <f aca="true" t="shared" si="0" ref="P9:P19">L9-M9-O9</f>
        <v>43632.639999999985</v>
      </c>
      <c r="Q9" s="118" t="s">
        <v>49</v>
      </c>
      <c r="R9" s="135" t="s">
        <v>88</v>
      </c>
      <c r="S9" s="131" t="s">
        <v>65</v>
      </c>
      <c r="T9" s="131" t="s">
        <v>66</v>
      </c>
      <c r="U9" s="135" t="s">
        <v>64</v>
      </c>
      <c r="V9" s="134">
        <v>0.18</v>
      </c>
      <c r="W9" s="121">
        <f>L9/H9</f>
        <v>180676</v>
      </c>
    </row>
    <row r="10" spans="2:23" ht="24" customHeight="1" thickTop="1">
      <c r="B10" s="56"/>
      <c r="C10" s="42"/>
      <c r="D10" s="43"/>
      <c r="E10" s="44"/>
      <c r="F10" s="57"/>
      <c r="G10" s="58"/>
      <c r="H10" s="34"/>
      <c r="I10" s="13"/>
      <c r="J10" s="40"/>
      <c r="K10" s="13"/>
      <c r="L10" s="67"/>
      <c r="M10" s="15"/>
      <c r="N10" s="108">
        <f aca="true" t="shared" si="1" ref="N10:N19">ROUNDDOWN(L10*0.2,0)</f>
        <v>0</v>
      </c>
      <c r="O10" s="50">
        <f aca="true" t="shared" si="2" ref="O10:O19">ROUNDDOWN(N10,-3)</f>
        <v>0</v>
      </c>
      <c r="P10" s="76">
        <f t="shared" si="0"/>
        <v>0</v>
      </c>
      <c r="Q10" s="114"/>
      <c r="R10" s="137"/>
      <c r="S10" s="132"/>
      <c r="T10" s="132"/>
      <c r="U10" s="137"/>
      <c r="V10" s="115"/>
      <c r="W10" s="122" t="e">
        <f>L10/G10</f>
        <v>#DIV/0!</v>
      </c>
    </row>
    <row r="11" spans="2:23" ht="24" customHeight="1">
      <c r="B11" s="25"/>
      <c r="C11" s="42"/>
      <c r="D11" s="43"/>
      <c r="E11" s="44"/>
      <c r="F11" s="57"/>
      <c r="G11" s="58"/>
      <c r="H11" s="34"/>
      <c r="I11" s="13"/>
      <c r="J11" s="40"/>
      <c r="K11" s="13"/>
      <c r="L11" s="67"/>
      <c r="M11" s="17"/>
      <c r="N11" s="109">
        <f t="shared" si="1"/>
        <v>0</v>
      </c>
      <c r="O11" s="52">
        <f t="shared" si="2"/>
        <v>0</v>
      </c>
      <c r="P11" s="76">
        <f t="shared" si="0"/>
        <v>0</v>
      </c>
      <c r="Q11" s="114"/>
      <c r="R11" s="137"/>
      <c r="S11" s="132"/>
      <c r="T11" s="132"/>
      <c r="U11" s="137"/>
      <c r="V11" s="115"/>
      <c r="W11" s="122" t="e">
        <f aca="true" t="shared" si="3" ref="W11:W19">L11/G11</f>
        <v>#DIV/0!</v>
      </c>
    </row>
    <row r="12" spans="2:23" ht="24" customHeight="1">
      <c r="B12" s="25"/>
      <c r="C12" s="42"/>
      <c r="D12" s="43"/>
      <c r="E12" s="44"/>
      <c r="F12" s="12"/>
      <c r="G12" s="12"/>
      <c r="H12" s="34"/>
      <c r="I12" s="13"/>
      <c r="J12" s="40"/>
      <c r="K12" s="13"/>
      <c r="L12" s="81"/>
      <c r="M12" s="17"/>
      <c r="N12" s="109">
        <f t="shared" si="1"/>
        <v>0</v>
      </c>
      <c r="O12" s="52">
        <f t="shared" si="2"/>
        <v>0</v>
      </c>
      <c r="P12" s="76">
        <f t="shared" si="0"/>
        <v>0</v>
      </c>
      <c r="Q12" s="114"/>
      <c r="R12" s="137"/>
      <c r="S12" s="132"/>
      <c r="T12" s="132"/>
      <c r="U12" s="137"/>
      <c r="V12" s="115"/>
      <c r="W12" s="122" t="e">
        <f t="shared" si="3"/>
        <v>#DIV/0!</v>
      </c>
    </row>
    <row r="13" spans="2:23" ht="24" customHeight="1">
      <c r="B13" s="25"/>
      <c r="C13" s="45"/>
      <c r="D13" s="43"/>
      <c r="E13" s="44"/>
      <c r="F13" s="12"/>
      <c r="G13" s="12"/>
      <c r="H13" s="34"/>
      <c r="I13" s="13"/>
      <c r="J13" s="40"/>
      <c r="K13" s="13"/>
      <c r="L13" s="81"/>
      <c r="M13" s="17"/>
      <c r="N13" s="109">
        <f t="shared" si="1"/>
        <v>0</v>
      </c>
      <c r="O13" s="52">
        <f t="shared" si="2"/>
        <v>0</v>
      </c>
      <c r="P13" s="76">
        <f t="shared" si="0"/>
        <v>0</v>
      </c>
      <c r="Q13" s="114"/>
      <c r="R13" s="137"/>
      <c r="S13" s="132"/>
      <c r="T13" s="132"/>
      <c r="U13" s="137"/>
      <c r="V13" s="115"/>
      <c r="W13" s="122" t="e">
        <f t="shared" si="3"/>
        <v>#DIV/0!</v>
      </c>
    </row>
    <row r="14" spans="2:23" ht="24" customHeight="1">
      <c r="B14" s="25"/>
      <c r="C14" s="45"/>
      <c r="D14" s="43"/>
      <c r="E14" s="44"/>
      <c r="F14" s="12"/>
      <c r="G14" s="12"/>
      <c r="H14" s="34"/>
      <c r="I14" s="13"/>
      <c r="J14" s="40"/>
      <c r="K14" s="13"/>
      <c r="L14" s="81"/>
      <c r="M14" s="17"/>
      <c r="N14" s="109">
        <f t="shared" si="1"/>
        <v>0</v>
      </c>
      <c r="O14" s="52">
        <f t="shared" si="2"/>
        <v>0</v>
      </c>
      <c r="P14" s="76">
        <f t="shared" si="0"/>
        <v>0</v>
      </c>
      <c r="Q14" s="114"/>
      <c r="R14" s="137"/>
      <c r="S14" s="132"/>
      <c r="T14" s="132"/>
      <c r="U14" s="137"/>
      <c r="V14" s="115"/>
      <c r="W14" s="122" t="e">
        <f t="shared" si="3"/>
        <v>#DIV/0!</v>
      </c>
    </row>
    <row r="15" spans="2:23" ht="24" customHeight="1">
      <c r="B15" s="25"/>
      <c r="C15" s="45"/>
      <c r="D15" s="43"/>
      <c r="E15" s="44"/>
      <c r="F15" s="12"/>
      <c r="G15" s="12"/>
      <c r="H15" s="34"/>
      <c r="I15" s="13"/>
      <c r="J15" s="40"/>
      <c r="K15" s="13"/>
      <c r="L15" s="81"/>
      <c r="M15" s="17"/>
      <c r="N15" s="109">
        <f t="shared" si="1"/>
        <v>0</v>
      </c>
      <c r="O15" s="52">
        <f t="shared" si="2"/>
        <v>0</v>
      </c>
      <c r="P15" s="76">
        <f t="shared" si="0"/>
        <v>0</v>
      </c>
      <c r="Q15" s="114"/>
      <c r="R15" s="137"/>
      <c r="S15" s="132"/>
      <c r="T15" s="132"/>
      <c r="U15" s="137"/>
      <c r="V15" s="115"/>
      <c r="W15" s="122" t="e">
        <f t="shared" si="3"/>
        <v>#DIV/0!</v>
      </c>
    </row>
    <row r="16" spans="2:23" ht="24" customHeight="1">
      <c r="B16" s="25"/>
      <c r="C16" s="45"/>
      <c r="D16" s="43"/>
      <c r="E16" s="44"/>
      <c r="F16" s="12"/>
      <c r="G16" s="12"/>
      <c r="H16" s="34"/>
      <c r="I16" s="13"/>
      <c r="J16" s="40"/>
      <c r="K16" s="13"/>
      <c r="L16" s="81"/>
      <c r="M16" s="17"/>
      <c r="N16" s="109">
        <f t="shared" si="1"/>
        <v>0</v>
      </c>
      <c r="O16" s="52">
        <f t="shared" si="2"/>
        <v>0</v>
      </c>
      <c r="P16" s="76">
        <f t="shared" si="0"/>
        <v>0</v>
      </c>
      <c r="Q16" s="114"/>
      <c r="R16" s="137"/>
      <c r="S16" s="132"/>
      <c r="T16" s="132"/>
      <c r="U16" s="137"/>
      <c r="V16" s="115"/>
      <c r="W16" s="122" t="e">
        <f t="shared" si="3"/>
        <v>#DIV/0!</v>
      </c>
    </row>
    <row r="17" spans="2:23" ht="24" customHeight="1">
      <c r="B17" s="25"/>
      <c r="C17" s="45"/>
      <c r="D17" s="43"/>
      <c r="E17" s="44"/>
      <c r="F17" s="12"/>
      <c r="G17" s="12"/>
      <c r="H17" s="34"/>
      <c r="I17" s="13"/>
      <c r="J17" s="40"/>
      <c r="K17" s="13"/>
      <c r="L17" s="81"/>
      <c r="M17" s="17"/>
      <c r="N17" s="109">
        <f t="shared" si="1"/>
        <v>0</v>
      </c>
      <c r="O17" s="52">
        <f t="shared" si="2"/>
        <v>0</v>
      </c>
      <c r="P17" s="76">
        <f t="shared" si="0"/>
        <v>0</v>
      </c>
      <c r="Q17" s="114"/>
      <c r="R17" s="137"/>
      <c r="S17" s="132"/>
      <c r="T17" s="132"/>
      <c r="U17" s="137"/>
      <c r="V17" s="115"/>
      <c r="W17" s="122" t="e">
        <f t="shared" si="3"/>
        <v>#DIV/0!</v>
      </c>
    </row>
    <row r="18" spans="2:23" ht="24" customHeight="1">
      <c r="B18" s="25"/>
      <c r="C18" s="45"/>
      <c r="D18" s="43"/>
      <c r="E18" s="44"/>
      <c r="F18" s="12"/>
      <c r="G18" s="12"/>
      <c r="H18" s="34"/>
      <c r="I18" s="13"/>
      <c r="J18" s="40"/>
      <c r="K18" s="13"/>
      <c r="L18" s="81"/>
      <c r="M18" s="17"/>
      <c r="N18" s="109">
        <f t="shared" si="1"/>
        <v>0</v>
      </c>
      <c r="O18" s="52">
        <f t="shared" si="2"/>
        <v>0</v>
      </c>
      <c r="P18" s="76">
        <f t="shared" si="0"/>
        <v>0</v>
      </c>
      <c r="Q18" s="114"/>
      <c r="R18" s="137"/>
      <c r="S18" s="132"/>
      <c r="T18" s="132"/>
      <c r="U18" s="137"/>
      <c r="V18" s="115"/>
      <c r="W18" s="122" t="e">
        <f t="shared" si="3"/>
        <v>#DIV/0!</v>
      </c>
    </row>
    <row r="19" spans="2:23" ht="24" customHeight="1" thickBot="1">
      <c r="B19" s="26"/>
      <c r="C19" s="46"/>
      <c r="D19" s="47"/>
      <c r="E19" s="48"/>
      <c r="F19" s="18"/>
      <c r="G19" s="18"/>
      <c r="H19" s="35"/>
      <c r="I19" s="21"/>
      <c r="J19" s="41"/>
      <c r="K19" s="21"/>
      <c r="L19" s="82"/>
      <c r="M19" s="68"/>
      <c r="N19" s="110">
        <f t="shared" si="1"/>
        <v>0</v>
      </c>
      <c r="O19" s="54">
        <f t="shared" si="2"/>
        <v>0</v>
      </c>
      <c r="P19" s="76">
        <f t="shared" si="0"/>
        <v>0</v>
      </c>
      <c r="Q19" s="116"/>
      <c r="R19" s="138"/>
      <c r="S19" s="133"/>
      <c r="T19" s="133"/>
      <c r="U19" s="138"/>
      <c r="V19" s="117"/>
      <c r="W19" s="122" t="e">
        <f t="shared" si="3"/>
        <v>#DIV/0!</v>
      </c>
    </row>
    <row r="20" spans="2:16" ht="24" customHeight="1" thickBot="1" thickTop="1">
      <c r="B20" s="23" t="s">
        <v>59</v>
      </c>
      <c r="C20" s="188"/>
      <c r="D20" s="189"/>
      <c r="E20" s="189"/>
      <c r="F20" s="189"/>
      <c r="G20" s="190"/>
      <c r="H20" s="37">
        <f>SUM(H10:H19)</f>
        <v>0</v>
      </c>
      <c r="I20" s="234"/>
      <c r="J20" s="189"/>
      <c r="K20" s="190"/>
      <c r="L20" s="200"/>
      <c r="M20" s="201"/>
      <c r="N20" s="111"/>
      <c r="O20" s="55">
        <f>SUM(O10:O19)</f>
        <v>0</v>
      </c>
      <c r="P20" s="73"/>
    </row>
    <row r="21" ht="4.5" customHeight="1"/>
    <row r="22" ht="14.25" customHeight="1"/>
    <row r="23" ht="14.25">
      <c r="B23" s="27" t="s">
        <v>27</v>
      </c>
    </row>
    <row r="24" ht="14.25">
      <c r="B24" s="27" t="s">
        <v>82</v>
      </c>
    </row>
    <row r="25" ht="14.25">
      <c r="B25" s="27" t="s">
        <v>30</v>
      </c>
    </row>
  </sheetData>
  <sheetProtection/>
  <mergeCells count="30">
    <mergeCell ref="F6:F7"/>
    <mergeCell ref="T6:T7"/>
    <mergeCell ref="U6:U7"/>
    <mergeCell ref="V6:V7"/>
    <mergeCell ref="P5:P7"/>
    <mergeCell ref="Q5:V5"/>
    <mergeCell ref="C20:G20"/>
    <mergeCell ref="I20:K20"/>
    <mergeCell ref="L20:M20"/>
    <mergeCell ref="R6:R7"/>
    <mergeCell ref="O6:O7"/>
    <mergeCell ref="C1:M1"/>
    <mergeCell ref="B5:B7"/>
    <mergeCell ref="C5:G5"/>
    <mergeCell ref="H5:K5"/>
    <mergeCell ref="L5:M5"/>
    <mergeCell ref="S6:S7"/>
    <mergeCell ref="Q6:Q7"/>
    <mergeCell ref="C6:C7"/>
    <mergeCell ref="D6:D7"/>
    <mergeCell ref="E6:E7"/>
    <mergeCell ref="N5:O5"/>
    <mergeCell ref="K6:K7"/>
    <mergeCell ref="L6:L7"/>
    <mergeCell ref="M6:M7"/>
    <mergeCell ref="N6:N7"/>
    <mergeCell ref="G6:G7"/>
    <mergeCell ref="H6:H7"/>
    <mergeCell ref="I6:I7"/>
    <mergeCell ref="J6:J7"/>
  </mergeCells>
  <dataValidations count="4">
    <dataValidation type="list" allowBlank="1" showInputMessage="1" showErrorMessage="1" sqref="Q9:Q19">
      <formula1>"公共,非公共"</formula1>
    </dataValidation>
    <dataValidation type="list" allowBlank="1" showInputMessage="1" showErrorMessage="1" sqref="U9:U19 R9:R19">
      <formula1>"あり,なし"</formula1>
    </dataValidation>
    <dataValidation type="list" allowBlank="1" showInputMessage="1" showErrorMessage="1" sqref="V9:V19">
      <formula1>"0%,3%,10%,13%,18%"</formula1>
    </dataValidation>
    <dataValidation type="list" allowBlank="1" showInputMessage="1" showErrorMessage="1" sqref="T9:T19">
      <formula1>"税込み,税抜き"</formula1>
    </dataValidation>
  </dataValidations>
  <printOptions/>
  <pageMargins left="0.31496062992125984" right="0.35433070866141736" top="0.6299212598425197" bottom="0.4330708661417323" header="0.5118110236220472" footer="0.35433070866141736"/>
  <pageSetup blackAndWhite="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10376</dc:creator>
  <cp:keywords/>
  <dc:description/>
  <cp:lastModifiedBy>星野　美智雄</cp:lastModifiedBy>
  <cp:lastPrinted>2024-03-21T08:26:50Z</cp:lastPrinted>
  <dcterms:created xsi:type="dcterms:W3CDTF">2011-05-30T05:28:34Z</dcterms:created>
  <dcterms:modified xsi:type="dcterms:W3CDTF">2024-03-21T08:26:53Z</dcterms:modified>
  <cp:category/>
  <cp:version/>
  <cp:contentType/>
  <cp:contentStatus/>
</cp:coreProperties>
</file>